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0 - Vedlejší a ostatn..." sheetId="2" r:id="rId2"/>
    <sheet name="SO 01 - Víceúčelové hřišt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'SO 00 - Vedlejší a ostatn...'!$C$82:$K$97</definedName>
    <definedName name="_xlnm.Print_Area" localSheetId="1">'SO 00 - Vedlejší a ostatn...'!$C$4:$J$39,'SO 00 - Vedlejší a ostatn...'!$C$45:$J$64,'SO 00 - Vedlejší a ostatn...'!$C$70:$K$97</definedName>
    <definedName name="_xlnm.Print_Titles" localSheetId="1">'SO 00 - Vedlejší a ostatn...'!$82:$82</definedName>
    <definedName name="_xlnm._FilterDatabase" localSheetId="2" hidden="1">'SO 01 - Víceúčelové hřišt...'!$C$97:$K$281</definedName>
    <definedName name="_xlnm.Print_Area" localSheetId="2">'SO 01 - Víceúčelové hřišt...'!$C$4:$J$39,'SO 01 - Víceúčelové hřišt...'!$C$45:$J$79,'SO 01 - Víceúčelové hřišt...'!$C$85:$K$281</definedName>
    <definedName name="_xlnm.Print_Titles" localSheetId="2">'SO 01 - Víceúčelové hřišt...'!$97:$97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J37"/>
  <c r="J36"/>
  <c i="1" r="AY56"/>
  <c i="3" r="J35"/>
  <c i="1" r="AX56"/>
  <c i="3" r="BI281"/>
  <c r="BH281"/>
  <c r="BG281"/>
  <c r="BF281"/>
  <c r="T281"/>
  <c r="R281"/>
  <c r="P281"/>
  <c r="BI279"/>
  <c r="BH279"/>
  <c r="BG279"/>
  <c r="BF279"/>
  <c r="T279"/>
  <c r="R279"/>
  <c r="P279"/>
  <c r="BI276"/>
  <c r="BH276"/>
  <c r="BG276"/>
  <c r="BF276"/>
  <c r="T276"/>
  <c r="R276"/>
  <c r="P276"/>
  <c r="BI273"/>
  <c r="BH273"/>
  <c r="BG273"/>
  <c r="BF273"/>
  <c r="T273"/>
  <c r="R273"/>
  <c r="P273"/>
  <c r="BI270"/>
  <c r="BH270"/>
  <c r="BG270"/>
  <c r="BF270"/>
  <c r="T270"/>
  <c r="R270"/>
  <c r="P270"/>
  <c r="BI268"/>
  <c r="BH268"/>
  <c r="BG268"/>
  <c r="BF268"/>
  <c r="T268"/>
  <c r="R268"/>
  <c r="P268"/>
  <c r="BI265"/>
  <c r="BH265"/>
  <c r="BG265"/>
  <c r="BF265"/>
  <c r="T265"/>
  <c r="R265"/>
  <c r="P265"/>
  <c r="BI262"/>
  <c r="BH262"/>
  <c r="BG262"/>
  <c r="BF262"/>
  <c r="T262"/>
  <c r="R262"/>
  <c r="P262"/>
  <c r="BI252"/>
  <c r="BH252"/>
  <c r="BG252"/>
  <c r="BF252"/>
  <c r="T252"/>
  <c r="R252"/>
  <c r="P252"/>
  <c r="BI249"/>
  <c r="BH249"/>
  <c r="BG249"/>
  <c r="BF249"/>
  <c r="T249"/>
  <c r="T248"/>
  <c r="R249"/>
  <c r="R248"/>
  <c r="P249"/>
  <c r="P248"/>
  <c r="BI244"/>
  <c r="BH244"/>
  <c r="BG244"/>
  <c r="BF244"/>
  <c r="T244"/>
  <c r="R244"/>
  <c r="P244"/>
  <c r="BI242"/>
  <c r="BH242"/>
  <c r="BG242"/>
  <c r="BF242"/>
  <c r="T242"/>
  <c r="R242"/>
  <c r="P242"/>
  <c r="BI239"/>
  <c r="BH239"/>
  <c r="BG239"/>
  <c r="BF239"/>
  <c r="T239"/>
  <c r="T238"/>
  <c r="R239"/>
  <c r="R238"/>
  <c r="P239"/>
  <c r="P238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17"/>
  <c r="BH217"/>
  <c r="BG217"/>
  <c r="BF217"/>
  <c r="T217"/>
  <c r="R217"/>
  <c r="P217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R205"/>
  <c r="P205"/>
  <c r="BI200"/>
  <c r="BH200"/>
  <c r="BG200"/>
  <c r="BF200"/>
  <c r="T200"/>
  <c r="R200"/>
  <c r="P200"/>
  <c r="BI195"/>
  <c r="BH195"/>
  <c r="BG195"/>
  <c r="BF195"/>
  <c r="T195"/>
  <c r="R195"/>
  <c r="P195"/>
  <c r="BI190"/>
  <c r="BH190"/>
  <c r="BG190"/>
  <c r="BF190"/>
  <c r="T190"/>
  <c r="R190"/>
  <c r="P190"/>
  <c r="BI186"/>
  <c r="BH186"/>
  <c r="BG186"/>
  <c r="BF186"/>
  <c r="T186"/>
  <c r="R186"/>
  <c r="P186"/>
  <c r="BI182"/>
  <c r="BH182"/>
  <c r="BG182"/>
  <c r="BF182"/>
  <c r="T182"/>
  <c r="R182"/>
  <c r="P182"/>
  <c r="BI176"/>
  <c r="BH176"/>
  <c r="BG176"/>
  <c r="BF176"/>
  <c r="T176"/>
  <c r="R176"/>
  <c r="P176"/>
  <c r="BI170"/>
  <c r="BH170"/>
  <c r="BG170"/>
  <c r="BF170"/>
  <c r="T170"/>
  <c r="R170"/>
  <c r="P170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7"/>
  <c r="BH157"/>
  <c r="BG157"/>
  <c r="BF157"/>
  <c r="T157"/>
  <c r="R157"/>
  <c r="P157"/>
  <c r="BI153"/>
  <c r="BH153"/>
  <c r="BG153"/>
  <c r="BF153"/>
  <c r="T153"/>
  <c r="R153"/>
  <c r="P153"/>
  <c r="BI150"/>
  <c r="BH150"/>
  <c r="BG150"/>
  <c r="BF150"/>
  <c r="T150"/>
  <c r="R150"/>
  <c r="P150"/>
  <c r="BI148"/>
  <c r="BH148"/>
  <c r="BG148"/>
  <c r="BF148"/>
  <c r="T148"/>
  <c r="R148"/>
  <c r="P148"/>
  <c r="BI142"/>
  <c r="BH142"/>
  <c r="BG142"/>
  <c r="BF142"/>
  <c r="T142"/>
  <c r="R142"/>
  <c r="P142"/>
  <c r="BI140"/>
  <c r="BH140"/>
  <c r="BG140"/>
  <c r="BF140"/>
  <c r="T140"/>
  <c r="R140"/>
  <c r="P140"/>
  <c r="BI137"/>
  <c r="BH137"/>
  <c r="BG137"/>
  <c r="BF137"/>
  <c r="T137"/>
  <c r="R137"/>
  <c r="P137"/>
  <c r="BI133"/>
  <c r="BH133"/>
  <c r="BG133"/>
  <c r="BF133"/>
  <c r="T133"/>
  <c r="R133"/>
  <c r="P133"/>
  <c r="BI130"/>
  <c r="BH130"/>
  <c r="BG130"/>
  <c r="BF130"/>
  <c r="T130"/>
  <c r="R130"/>
  <c r="P130"/>
  <c r="BI123"/>
  <c r="BH123"/>
  <c r="BG123"/>
  <c r="BF123"/>
  <c r="T123"/>
  <c r="R123"/>
  <c r="P123"/>
  <c r="BI121"/>
  <c r="BH121"/>
  <c r="BG121"/>
  <c r="BF121"/>
  <c r="T121"/>
  <c r="R121"/>
  <c r="P121"/>
  <c r="BI115"/>
  <c r="BH115"/>
  <c r="BG115"/>
  <c r="BF115"/>
  <c r="T115"/>
  <c r="R115"/>
  <c r="P115"/>
  <c r="BI112"/>
  <c r="BH112"/>
  <c r="BG112"/>
  <c r="BF112"/>
  <c r="T112"/>
  <c r="R112"/>
  <c r="P112"/>
  <c r="BI109"/>
  <c r="BH109"/>
  <c r="BG109"/>
  <c r="BF109"/>
  <c r="T109"/>
  <c r="R109"/>
  <c r="P109"/>
  <c r="BI105"/>
  <c r="BH105"/>
  <c r="BG105"/>
  <c r="BF105"/>
  <c r="T105"/>
  <c r="R105"/>
  <c r="P105"/>
  <c r="BI102"/>
  <c r="BH102"/>
  <c r="BG102"/>
  <c r="BF102"/>
  <c r="T102"/>
  <c r="R102"/>
  <c r="P102"/>
  <c r="J95"/>
  <c r="J94"/>
  <c r="F94"/>
  <c r="F92"/>
  <c r="E90"/>
  <c r="J55"/>
  <c r="J54"/>
  <c r="F54"/>
  <c r="F52"/>
  <c r="E50"/>
  <c r="J18"/>
  <c r="E18"/>
  <c r="F95"/>
  <c r="J17"/>
  <c r="J12"/>
  <c r="J92"/>
  <c r="E7"/>
  <c r="E48"/>
  <c i="2" r="J37"/>
  <c r="J36"/>
  <c i="1" r="AY55"/>
  <c i="2" r="J35"/>
  <c i="1" r="AX55"/>
  <c i="2" r="BI97"/>
  <c r="BH97"/>
  <c r="BG97"/>
  <c r="BF97"/>
  <c r="T97"/>
  <c r="R97"/>
  <c r="P97"/>
  <c r="BI96"/>
  <c r="BH96"/>
  <c r="BG96"/>
  <c r="BF96"/>
  <c r="T96"/>
  <c r="R96"/>
  <c r="P96"/>
  <c r="BI93"/>
  <c r="BH93"/>
  <c r="BG93"/>
  <c r="BF93"/>
  <c r="T93"/>
  <c r="R93"/>
  <c r="P93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7"/>
  <c r="BH87"/>
  <c r="BG87"/>
  <c r="BF87"/>
  <c r="T87"/>
  <c r="R87"/>
  <c r="P87"/>
  <c r="BI86"/>
  <c r="BH86"/>
  <c r="BG86"/>
  <c r="BF86"/>
  <c r="T86"/>
  <c r="R86"/>
  <c r="P86"/>
  <c r="J80"/>
  <c r="J79"/>
  <c r="F79"/>
  <c r="F77"/>
  <c r="E75"/>
  <c r="J55"/>
  <c r="J54"/>
  <c r="F54"/>
  <c r="F52"/>
  <c r="E50"/>
  <c r="J18"/>
  <c r="E18"/>
  <c r="F80"/>
  <c r="J17"/>
  <c r="J12"/>
  <c r="J77"/>
  <c r="E7"/>
  <c r="E73"/>
  <c i="1" r="L50"/>
  <c r="AM50"/>
  <c r="AM49"/>
  <c r="L49"/>
  <c r="AM47"/>
  <c r="L47"/>
  <c r="L45"/>
  <c r="L44"/>
  <c i="3" r="J279"/>
  <c r="J273"/>
  <c r="BK268"/>
  <c r="BK262"/>
  <c r="BK244"/>
  <c r="BK239"/>
  <c r="J231"/>
  <c r="BK228"/>
  <c r="J217"/>
  <c r="BK205"/>
  <c r="BK195"/>
  <c r="BK186"/>
  <c r="BK170"/>
  <c r="BK162"/>
  <c r="BK153"/>
  <c r="BK142"/>
  <c r="BK137"/>
  <c r="J123"/>
  <c r="BK115"/>
  <c r="BK109"/>
  <c i="2" r="J93"/>
  <c r="BK89"/>
  <c i="3" r="BK281"/>
  <c r="J239"/>
  <c r="J222"/>
  <c r="BK210"/>
  <c r="J200"/>
  <c r="J170"/>
  <c r="J153"/>
  <c r="J133"/>
  <c r="BK112"/>
  <c r="J102"/>
  <c i="2" r="BK90"/>
  <c i="3" r="J276"/>
  <c r="BK270"/>
  <c r="J244"/>
  <c r="J233"/>
  <c r="J224"/>
  <c r="J212"/>
  <c r="J190"/>
  <c r="J159"/>
  <c r="J140"/>
  <c r="BK121"/>
  <c i="2" r="J91"/>
  <c i="1" r="AS54"/>
  <c i="3" r="BK279"/>
  <c r="BK276"/>
  <c r="J270"/>
  <c r="BK265"/>
  <c r="J252"/>
  <c r="BK249"/>
  <c r="BK242"/>
  <c r="BK233"/>
  <c r="BK224"/>
  <c r="BK214"/>
  <c r="J210"/>
  <c r="BK200"/>
  <c r="BK190"/>
  <c r="J182"/>
  <c r="BK165"/>
  <c r="BK157"/>
  <c r="J148"/>
  <c r="BK140"/>
  <c r="BK133"/>
  <c r="J121"/>
  <c r="J112"/>
  <c r="BK102"/>
  <c i="2" r="BK91"/>
  <c r="J87"/>
  <c i="3" r="J262"/>
  <c r="J228"/>
  <c r="J214"/>
  <c r="BK208"/>
  <c r="J176"/>
  <c r="BK159"/>
  <c r="J150"/>
  <c r="BK130"/>
  <c r="J105"/>
  <c i="2" r="J97"/>
  <c i="3" r="J281"/>
  <c r="J268"/>
  <c r="J249"/>
  <c r="BK231"/>
  <c r="BK222"/>
  <c r="J208"/>
  <c r="J186"/>
  <c r="BK176"/>
  <c r="BK148"/>
  <c r="J142"/>
  <c r="BK123"/>
  <c r="BK105"/>
  <c i="2" r="BK93"/>
  <c r="BK87"/>
  <c r="BK97"/>
  <c r="J86"/>
  <c i="3" r="BK252"/>
  <c r="J226"/>
  <c r="BK212"/>
  <c r="J195"/>
  <c r="J165"/>
  <c r="J157"/>
  <c r="J137"/>
  <c r="J115"/>
  <c i="2" r="J96"/>
  <c r="J89"/>
  <c i="3" r="BK273"/>
  <c r="J265"/>
  <c r="J242"/>
  <c r="BK226"/>
  <c r="BK217"/>
  <c r="J205"/>
  <c r="BK182"/>
  <c r="J162"/>
  <c r="BK150"/>
  <c r="J130"/>
  <c r="J109"/>
  <c i="2" r="BK96"/>
  <c r="J90"/>
  <c r="BK86"/>
  <c l="1" r="R85"/>
  <c r="P88"/>
  <c r="T88"/>
  <c r="P92"/>
  <c i="3" r="R147"/>
  <c r="T147"/>
  <c r="P169"/>
  <c r="T169"/>
  <c r="P189"/>
  <c r="R251"/>
  <c r="R250"/>
  <c i="2" r="BK88"/>
  <c r="J88"/>
  <c r="J62"/>
  <c r="BK92"/>
  <c r="J92"/>
  <c r="J63"/>
  <c r="T92"/>
  <c i="3" r="BK101"/>
  <c r="J101"/>
  <c r="J62"/>
  <c r="P101"/>
  <c r="T101"/>
  <c r="P108"/>
  <c r="T108"/>
  <c r="P120"/>
  <c r="T120"/>
  <c r="BK169"/>
  <c r="J169"/>
  <c r="J68"/>
  <c r="R169"/>
  <c r="BK189"/>
  <c r="J189"/>
  <c r="J69"/>
  <c r="R189"/>
  <c r="T189"/>
  <c r="BK221"/>
  <c r="J221"/>
  <c r="J71"/>
  <c r="P221"/>
  <c r="R221"/>
  <c r="T221"/>
  <c r="BK230"/>
  <c r="J230"/>
  <c r="J72"/>
  <c r="P230"/>
  <c r="R230"/>
  <c r="T230"/>
  <c r="BK251"/>
  <c r="BK250"/>
  <c r="J250"/>
  <c r="J77"/>
  <c r="R136"/>
  <c r="T136"/>
  <c r="P147"/>
  <c r="BK241"/>
  <c r="J241"/>
  <c r="J75"/>
  <c r="P241"/>
  <c r="P240"/>
  <c r="R241"/>
  <c r="R240"/>
  <c r="T241"/>
  <c r="T240"/>
  <c r="P251"/>
  <c r="P250"/>
  <c i="2" r="BK85"/>
  <c r="BK84"/>
  <c r="J84"/>
  <c r="J60"/>
  <c r="P85"/>
  <c r="P84"/>
  <c r="P83"/>
  <c i="1" r="AU55"/>
  <c i="2" r="T85"/>
  <c r="T84"/>
  <c r="T83"/>
  <c r="R88"/>
  <c r="R92"/>
  <c i="3" r="R101"/>
  <c r="BK108"/>
  <c r="J108"/>
  <c r="J63"/>
  <c r="R108"/>
  <c r="BK120"/>
  <c r="J120"/>
  <c r="J64"/>
  <c r="R120"/>
  <c r="BK136"/>
  <c r="J136"/>
  <c r="J65"/>
  <c r="P136"/>
  <c r="BK147"/>
  <c r="J147"/>
  <c r="J66"/>
  <c r="T251"/>
  <c r="T250"/>
  <c i="2" r="J52"/>
  <c r="F55"/>
  <c r="BE89"/>
  <c r="BE97"/>
  <c i="3" r="E88"/>
  <c r="BE102"/>
  <c r="BE115"/>
  <c r="BE130"/>
  <c r="BE133"/>
  <c r="BE142"/>
  <c r="BE153"/>
  <c r="BE159"/>
  <c r="BE170"/>
  <c r="BE210"/>
  <c r="BE214"/>
  <c r="BE228"/>
  <c r="BE239"/>
  <c r="BE242"/>
  <c r="BE252"/>
  <c r="BE262"/>
  <c r="BE268"/>
  <c r="BE273"/>
  <c i="2" r="E48"/>
  <c i="3" r="J52"/>
  <c r="F55"/>
  <c r="BE123"/>
  <c r="BE137"/>
  <c r="BE157"/>
  <c r="BE186"/>
  <c r="BE205"/>
  <c r="BE217"/>
  <c r="BE224"/>
  <c r="BE231"/>
  <c r="BE233"/>
  <c r="BE244"/>
  <c r="BE249"/>
  <c r="BK238"/>
  <c r="J238"/>
  <c r="J73"/>
  <c r="BK248"/>
  <c r="J248"/>
  <c r="J76"/>
  <c i="2" r="BE86"/>
  <c r="BE87"/>
  <c r="BE90"/>
  <c r="BE91"/>
  <c r="BE93"/>
  <c r="BE96"/>
  <c i="3" r="BE105"/>
  <c r="BE109"/>
  <c r="BE112"/>
  <c r="BE121"/>
  <c r="BE140"/>
  <c r="BE148"/>
  <c r="BE150"/>
  <c r="BE162"/>
  <c r="BE165"/>
  <c r="BE176"/>
  <c r="BE182"/>
  <c r="BE190"/>
  <c r="BE195"/>
  <c r="BE200"/>
  <c r="BE208"/>
  <c r="BE212"/>
  <c r="BE222"/>
  <c r="BE226"/>
  <c r="BE265"/>
  <c r="BE270"/>
  <c r="BE276"/>
  <c r="BE279"/>
  <c r="BE281"/>
  <c i="2" r="F36"/>
  <c i="1" r="BC55"/>
  <c i="2" r="F37"/>
  <c i="1" r="BD55"/>
  <c i="2" r="F34"/>
  <c i="1" r="BA55"/>
  <c i="2" r="F35"/>
  <c i="1" r="BB55"/>
  <c i="3" r="F36"/>
  <c i="1" r="BC56"/>
  <c i="3" r="F34"/>
  <c i="1" r="BA56"/>
  <c i="2" r="J34"/>
  <c i="1" r="AW55"/>
  <c i="3" r="F35"/>
  <c i="1" r="BB56"/>
  <c i="3" r="F37"/>
  <c i="1" r="BD56"/>
  <c i="3" r="J34"/>
  <c i="1" r="AW56"/>
  <c i="3" l="1" r="T220"/>
  <c r="R220"/>
  <c r="P220"/>
  <c r="R168"/>
  <c r="T100"/>
  <c r="P100"/>
  <c r="P168"/>
  <c i="2" r="R84"/>
  <c r="R83"/>
  <c i="3" r="R100"/>
  <c r="R99"/>
  <c r="R98"/>
  <c r="T168"/>
  <c i="2" r="BK83"/>
  <c r="J83"/>
  <c i="3" r="BK168"/>
  <c r="J168"/>
  <c r="J67"/>
  <c i="2" r="J85"/>
  <c r="J61"/>
  <c i="3" r="BK220"/>
  <c r="J220"/>
  <c r="J70"/>
  <c r="BK240"/>
  <c r="J240"/>
  <c r="J74"/>
  <c r="J251"/>
  <c r="J78"/>
  <c r="BK100"/>
  <c r="J100"/>
  <c r="J61"/>
  <c i="2" r="J33"/>
  <c i="1" r="AV55"/>
  <c r="AT55"/>
  <c r="BD54"/>
  <c r="W33"/>
  <c r="BC54"/>
  <c r="AY54"/>
  <c i="2" r="J30"/>
  <c i="1" r="AG55"/>
  <c i="3" r="J33"/>
  <c i="1" r="AV56"/>
  <c r="AT56"/>
  <c r="BB54"/>
  <c r="W31"/>
  <c r="BA54"/>
  <c r="W30"/>
  <c i="2" r="F33"/>
  <c i="1" r="AZ55"/>
  <c i="3" r="F33"/>
  <c i="1" r="AZ56"/>
  <c i="3" l="1" r="P99"/>
  <c r="P98"/>
  <c i="1" r="AU56"/>
  <c i="3" r="T99"/>
  <c r="T98"/>
  <c i="2" r="J39"/>
  <c r="J59"/>
  <c i="3" r="BK99"/>
  <c r="J99"/>
  <c r="J60"/>
  <c i="1" r="AN55"/>
  <c r="AW54"/>
  <c r="AK30"/>
  <c r="W32"/>
  <c r="AX54"/>
  <c r="AU54"/>
  <c r="AZ54"/>
  <c r="W29"/>
  <c i="3" l="1" r="BK98"/>
  <c r="J98"/>
  <c i="1" r="AV54"/>
  <c r="AK29"/>
  <c i="3" r="J30"/>
  <c i="1" r="AG56"/>
  <c r="AN56"/>
  <c i="3" l="1" r="J39"/>
  <c r="J59"/>
  <c i="1" r="AG54"/>
  <c r="AT54"/>
  <c l="1" r="AN54"/>
  <c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<sst xmlns="http://schemas.openxmlformats.org/spreadsheetml/2006/main">
  <si>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</si>
  <si>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</si>
  <si>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</si>
  <si>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</si>
  <si>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</si>
  <si>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{9fd5defd-2b40-45fd-b1bb-bdb51c694628}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</si>
  <si>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</si>
  <si>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</si>
  <si>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</si>
  <si>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</si>
  <si>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</si>
  <si>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</si>
  <si>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</si>
  <si>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</si>
  <si>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EP-20-19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</si>
  <si>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</si>
  <si>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</si>
  <si>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Víceúčelové hřiště Ovesné Kladruby</t>
  </si>
  <si>
    <t>KSO:</t>
  </si>
  <si>
    <t/>
  </si>
  <si>
    <t>CC-CZ:</t>
  </si>
  <si>
    <t>Místo:</t>
  </si>
  <si>
    <t>Ovesné Kladruby</t>
  </si>
  <si>
    <t>Datum:</t>
  </si>
  <si>
    <t>13. 12. 2020</t>
  </si>
  <si>
    <t>Zadavatel:</t>
  </si>
  <si>
    <t>IČ:</t>
  </si>
  <si>
    <t>00572667</t>
  </si>
  <si>
    <t>Obec Ovesné Kladruby</t>
  </si>
  <si>
    <t>DIČ:</t>
  </si>
  <si>
    <t>CZ00572667</t>
  </si>
  <si>
    <t>Uchazeč:</t>
  </si>
  <si>
    <t>Vyplň údaj</t>
  </si>
  <si>
    <t>Projektant:</t>
  </si>
  <si>
    <t>74396722</t>
  </si>
  <si>
    <t>Eva Palová</t>
  </si>
  <si>
    <t>CZ6555182249</t>
  </si>
  <si>
    <t>True</t>
  </si>
  <si>
    <t>Zpracovatel:</t>
  </si>
  <si>
    <t>Marek Pala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</si>
  <si>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</si>
  <si>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</si>
  <si>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</si>
  <si>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</si>
  <si>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</si>
  <si>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</si>
  <si>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</si>
  <si>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</si>
  <si>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</si>
  <si>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</si>
  <si>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</si>
  <si>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</si>
  <si>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</si>
  <si>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</si>
  <si>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</si>
  <si>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</si>
  <si>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</si>
  <si>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</si>
  <si>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</si>
  <si>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</si>
  <si>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</si>
  <si>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</si>
  <si>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</si>
  <si>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</si>
  <si>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</si>
  <si>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</si>
  <si>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</si>
  <si>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</si>
  <si>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</si>
  <si>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</si>
  <si>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</si>
  <si>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</si>
  <si>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</si>
  <si>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</si>
  <si>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</si>
  <si>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</si>
  <si>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</si>
  <si>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</si>
  <si>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</si>
  <si>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</si>
  <si>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</si>
  <si>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</si>
  <si>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a ostatní náklady</t>
  </si>
  <si>
    <t>STA</t>
  </si>
  <si>
    <t>1</t>
  </si>
  <si>
    <t>{2e4713ed-21bc-4151-9cda-5eb773c5562d}</t>
  </si>
  <si>
    <t>2</t>
  </si>
  <si>
    <t>SO 01</t>
  </si>
  <si>
    <t>Víceúčelové hřiště 24x13</t>
  </si>
  <si>
    <t>{205fdb68-ea95-405c-938c-51e30ff31f4b}</t>
  </si>
  <si>
    <t>KRYCÍ LIST SOUPISU PRACÍ</t>
  </si>
  <si>
    <t>Objekt:</t>
  </si>
  <si>
    <t>SO 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</si>
  <si>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</si>
  <si>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</si>
  <si>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</si>
  <si>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</si>
  <si>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</si>
  <si>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</si>
  <si>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</si>
  <si>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</si>
  <si>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</si>
  <si>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</si>
  <si>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</si>
  <si>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</si>
  <si>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</si>
  <si>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</si>
  <si>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</si>
  <si>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</si>
  <si>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</si>
  <si>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</si>
  <si>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</si>
  <si>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</si>
  <si>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</si>
  <si>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</si>
  <si>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</si>
  <si>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</si>
  <si>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</si>
  <si>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</si>
  <si>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</si>
  <si>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</si>
  <si>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</si>
  <si>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Geodetické práce při provádění stavby</t>
  </si>
  <si>
    <t>…</t>
  </si>
  <si>
    <t>CS ÚRS 2020 01</t>
  </si>
  <si>
    <t>1024</t>
  </si>
  <si>
    <t>349568344</t>
  </si>
  <si>
    <t>012303000</t>
  </si>
  <si>
    <t>Geodetické práce po výstavbě</t>
  </si>
  <si>
    <t>28525376</t>
  </si>
  <si>
    <t>VRN3</t>
  </si>
  <si>
    <t>Zařízení staveniště</t>
  </si>
  <si>
    <t>3</t>
  </si>
  <si>
    <t>032002000</t>
  </si>
  <si>
    <t>Vybavení staveniště</t>
  </si>
  <si>
    <t>-706206115</t>
  </si>
  <si>
    <t>4</t>
  </si>
  <si>
    <t>033002000</t>
  </si>
  <si>
    <t>Připojení staveniště na inženýrské sítě</t>
  </si>
  <si>
    <t>-1632395152</t>
  </si>
  <si>
    <t>034002000</t>
  </si>
  <si>
    <t>Zabezpečení staveniště</t>
  </si>
  <si>
    <t>-1979046851</t>
  </si>
  <si>
    <t>VRN4</t>
  </si>
  <si>
    <t>Inženýrská činnost</t>
  </si>
  <si>
    <t>6</t>
  </si>
  <si>
    <t>043154000</t>
  </si>
  <si>
    <t>Zkoušky hutnicí</t>
  </si>
  <si>
    <t>37039637</t>
  </si>
  <si>
    <t>VV</t>
  </si>
  <si>
    <t>statická zatěžovací zkouška</t>
  </si>
  <si>
    <t>7</t>
  </si>
  <si>
    <t>045303000</t>
  </si>
  <si>
    <t>Koordinační činnost</t>
  </si>
  <si>
    <t>-603765190</t>
  </si>
  <si>
    <t>8</t>
  </si>
  <si>
    <t>049303000</t>
  </si>
  <si>
    <t>Náklady vzniklé v souvislosti s předáním stavby</t>
  </si>
  <si>
    <t>1516738089</t>
  </si>
  <si>
    <t>SO 01 - Víceúčelové hřiště 24x13</t>
  </si>
  <si>
    <t>HSV - Práce a dodávky HSV</t>
  </si>
  <si>
    <t xml:space="preserve">    1 - Zemní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</si>
  <si>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</si>
  <si>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</si>
  <si>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</si>
  <si>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</si>
  <si>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</si>
  <si>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</si>
  <si>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21 - Zakládání - úprava podloží a základové spáry, zlepšování vlastností hornin</t>
  </si>
  <si>
    <t xml:space="preserve">      27 - Zakládání - základy</t>
  </si>
  <si>
    <t xml:space="preserve">    5 - Komunikace pozemní</t>
  </si>
  <si>
    <t xml:space="preserve">      56 - Podkladní vrstvy komunikací, letišť a ploch</t>
  </si>
  <si>
    <t xml:space="preserve">      591 - Sportovní povrchy</t>
  </si>
  <si>
    <t xml:space="preserve">      592 - Sportovní vybavení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</si>
  <si>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</si>
  <si>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</si>
  <si>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99 - Přesun hmot a manipulace se sutí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</si>
  <si>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</si>
  <si>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</si>
  <si>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</si>
  <si>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</si>
  <si>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</si>
  <si>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12</t>
  </si>
  <si>
    <t>Zemní práce - odkopávky a prokopávky</t>
  </si>
  <si>
    <t>121151113</t>
  </si>
  <si>
    <t>Sejmutí ornice strojně při souvislé ploše přes 100 do 500 m2, tl. vrstvy do 200 mm</t>
  </si>
  <si>
    <t>m2</t>
  </si>
  <si>
    <t>1940346070</t>
  </si>
  <si>
    <t>hřiště 24x13</t>
  </si>
  <si>
    <t>24,400*13,400</t>
  </si>
  <si>
    <t>122251102</t>
  </si>
  <si>
    <t>Odkopávky a prokopávky nezapažené strojně v hornině třídy těžitelnosti I skupiny 3 přes 20 do 50 m3</t>
  </si>
  <si>
    <t>m3</t>
  </si>
  <si>
    <t>-1797851188</t>
  </si>
  <si>
    <t>24,400*13,400*(0,300-0,150)</t>
  </si>
  <si>
    <t>13</t>
  </si>
  <si>
    <t>Zemní práce - hloubené vykopávky</t>
  </si>
  <si>
    <t>132254101</t>
  </si>
  <si>
    <t>Hloubení zapažených rýh šířky do 800 mm strojně s urovnáním dna do předepsaného profilu a spádu v hornině třídy těžitelnosti I skupiny 3 do 20 m3</t>
  </si>
  <si>
    <t>-1600812611</t>
  </si>
  <si>
    <t>24,000*0,400*3*(0,350+0,200/2)</t>
  </si>
  <si>
    <t>13,000*0,400*(0,550+0,130/2)</t>
  </si>
  <si>
    <t>131251100</t>
  </si>
  <si>
    <t>Hloubení nezapažených jam a zářezů strojně s urovnáním dna do předepsaného profilu a spádu v hornině třídy těžitelnosti I skupiny 3 do 20 m3</t>
  </si>
  <si>
    <t>-276865453</t>
  </si>
  <si>
    <t>vsak</t>
  </si>
  <si>
    <t>3,000*2,000*1,500</t>
  </si>
  <si>
    <t>133251101</t>
  </si>
  <si>
    <t>Hloubení nezapažených šachet strojně v hornině třídy těžitelnosti I skupiny 3 do 20 m3</t>
  </si>
  <si>
    <t>-1435834916</t>
  </si>
  <si>
    <t>volejbalové sloupky</t>
  </si>
  <si>
    <t>0,500*0,500*0,700*2</t>
  </si>
  <si>
    <t>oplocení</t>
  </si>
  <si>
    <t>0,400*0,400*0,700*12</t>
  </si>
  <si>
    <t>16</t>
  </si>
  <si>
    <t>Zemní práce - přemístění výkopku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</si>
  <si>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</si>
  <si>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</si>
  <si>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-399689696</t>
  </si>
  <si>
    <t>3,240*2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</si>
  <si>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</si>
  <si>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</si>
  <si>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-1703262944</t>
  </si>
  <si>
    <t>326,960*0,150</t>
  </si>
  <si>
    <t>49,044</t>
  </si>
  <si>
    <t>16,158</t>
  </si>
  <si>
    <t>9,000</t>
  </si>
  <si>
    <t>1,694</t>
  </si>
  <si>
    <t>-3,240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</si>
  <si>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</si>
  <si>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</si>
  <si>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-1773971914</t>
  </si>
  <si>
    <t>dle pol. 162 75 1117</t>
  </si>
  <si>
    <t>121,700</t>
  </si>
  <si>
    <t>9</t>
  </si>
  <si>
    <t>167151101</t>
  </si>
  <si>
    <t>Nakládání, skládání a překládání neulehlého výkopku nebo sypaniny strojně nakládání, množství do 100 m3, z horniny třídy těžitelnosti I, skupiny 1 až 3</t>
  </si>
  <si>
    <t>1944198357</t>
  </si>
  <si>
    <t>výkopek ponechaný pro zpětné použití</t>
  </si>
  <si>
    <t>5,000</t>
  </si>
  <si>
    <t>17</t>
  </si>
  <si>
    <t>Zemní práce - konstrukce ze zemin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</si>
  <si>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</si>
  <si>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</si>
  <si>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</si>
  <si>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</si>
  <si>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-665382480</t>
  </si>
  <si>
    <t>121,7*2 'Přepočtené koeficientem množství</t>
  </si>
  <si>
    <t>11</t>
  </si>
  <si>
    <t>171251101</t>
  </si>
  <si>
    <t>Uložení sypanin do násypů s rozprostřením sypaniny ve vrstvách a s hrubým urovnáním nezhutněných jakékoliv třídy těžitelnosti</t>
  </si>
  <si>
    <t>1763967585</t>
  </si>
  <si>
    <t>174151101</t>
  </si>
  <si>
    <t>Zásyp sypaninou z jakékoliv horniny strojně s uložením výkopku ve vrstvách se zhutněním jam, šachet, rýh nebo kolem objektů v těchto vykopávkách</t>
  </si>
  <si>
    <t>-1800421102</t>
  </si>
  <si>
    <t>3,000*2,000*0,500</t>
  </si>
  <si>
    <t>rýha</t>
  </si>
  <si>
    <t>2,000*0,400*0,300</t>
  </si>
  <si>
    <t>18</t>
  </si>
  <si>
    <t>Zemní práce - povrchové úpravy terénu</t>
  </si>
  <si>
    <t>181311103</t>
  </si>
  <si>
    <t>Rozprostření a urovnání ornice v rovině nebo ve svahu sklonu do 1:5 ručně při souvislé ploše, tl. vrstvy do 200 mm</t>
  </si>
  <si>
    <t>-248380181</t>
  </si>
  <si>
    <t>(24,500+13,500)*2*0,500</t>
  </si>
  <si>
    <t>14</t>
  </si>
  <si>
    <t>181411131</t>
  </si>
  <si>
    <t>Založení trávníku na půdě předem připravené plochy do 1000 m2 výsevem včetně utažení parkového v rovině nebo na svahu do 1:5</t>
  </si>
  <si>
    <t>1746017807</t>
  </si>
  <si>
    <t>(25,000+14,000)*2*1,000</t>
  </si>
  <si>
    <t>0,200*0,400+3,000*2,000</t>
  </si>
  <si>
    <t>M</t>
  </si>
  <si>
    <t>00572410</t>
  </si>
  <si>
    <t>osivo směs travní parková</t>
  </si>
  <si>
    <t>kg</t>
  </si>
  <si>
    <t>953582832</t>
  </si>
  <si>
    <t>dle pol. 181 41 1131</t>
  </si>
  <si>
    <t>84,080</t>
  </si>
  <si>
    <t>84,08*0,015 'Přepočtené koeficientem množství</t>
  </si>
  <si>
    <t>181951102</t>
  </si>
  <si>
    <t>Úprava pláně vyrovnáním výškových rozdílů v hornině tř. 1 až 4 se zhutněním</t>
  </si>
  <si>
    <t>358803884</t>
  </si>
  <si>
    <t>24,000*13,000</t>
  </si>
  <si>
    <t>183403153</t>
  </si>
  <si>
    <t>Obdělání půdy hrabáním v rovině nebo na svahu do 1:5</t>
  </si>
  <si>
    <t>1552088544</t>
  </si>
  <si>
    <t>184802111</t>
  </si>
  <si>
    <t>Chemické odplevelení půdy před založením kultury, trávníku nebo zpevněných ploch o výměře jednotlivě přes 20 m2 v rovině nebo na svahu do 1:5 postřikem na široko</t>
  </si>
  <si>
    <t>17002933</t>
  </si>
  <si>
    <t>19</t>
  </si>
  <si>
    <t>185803111</t>
  </si>
  <si>
    <t>Ošetření trávníku jednorázové v rovině nebo na svahu do 1:5</t>
  </si>
  <si>
    <t>-1762170838</t>
  </si>
  <si>
    <t>Zakládání</t>
  </si>
  <si>
    <t>Zakládání - úprava podloží a základové spáry, zlepšování vlastností hornin</t>
  </si>
  <si>
    <t>20</t>
  </si>
  <si>
    <t>211531111</t>
  </si>
  <si>
    <t>Výplň kamenivem do rýh odvodňovacích žeber nebo trativodů bez zhutnění, s úpravou povrchu výplně kamenivem hrubým drceným frakce 16 až 63 mm</t>
  </si>
  <si>
    <t>414558983</t>
  </si>
  <si>
    <t>rýhy</t>
  </si>
  <si>
    <t>24,000*0,400*3*(0,300+0,200/2)</t>
  </si>
  <si>
    <t>13,000*0,400*(0,500+0,130/2)</t>
  </si>
  <si>
    <t>3,000*2,000*1,000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</si>
  <si>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</si>
  <si>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</si>
  <si>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-1145066032</t>
  </si>
  <si>
    <t>24,000*3*(0,400+0,300+0,200/2)*2</t>
  </si>
  <si>
    <t>13,000*(0,400+0,500+0,130/2)*2</t>
  </si>
  <si>
    <t>(3,000*2,000+3,000*1,000+2,000*1,000)*2</t>
  </si>
  <si>
    <t>22</t>
  </si>
  <si>
    <t>69311068</t>
  </si>
  <si>
    <t>geotextilie netkaná separační, ochranná, filtrační, drenážní PP 300g/m2</t>
  </si>
  <si>
    <t>-1340438122</t>
  </si>
  <si>
    <t>dle pol. 211 97 1121</t>
  </si>
  <si>
    <t>162,290</t>
  </si>
  <si>
    <t>162,29*1,15 'Přepočtené koeficientem množství</t>
  </si>
  <si>
    <t>23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</si>
  <si>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</si>
  <si>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</si>
  <si>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m</t>
  </si>
  <si>
    <t>1953787357</t>
  </si>
  <si>
    <t>24,000*3</t>
  </si>
  <si>
    <t>13,000</t>
  </si>
  <si>
    <t>27</t>
  </si>
  <si>
    <t>Zakládání - základy</t>
  </si>
  <si>
    <t>24</t>
  </si>
  <si>
    <t>271532212</t>
  </si>
  <si>
    <t>Podsyp pod základové konstrukce se zhutněním a urovnáním povrchu z kameniva hrubého, frakce 16 - 32 mm</t>
  </si>
  <si>
    <t>-869440508</t>
  </si>
  <si>
    <t>0,500*0,500*0,100*2</t>
  </si>
  <si>
    <t>0,400*0,400*0,100*12</t>
  </si>
  <si>
    <t>25</t>
  </si>
  <si>
    <t>275322511</t>
  </si>
  <si>
    <t>Základy z betonu železového (bez výztuže) patky z betonu se zvýšenými nároky na prostředí tř. C 25/30</t>
  </si>
  <si>
    <t>-1782321033</t>
  </si>
  <si>
    <t>0,500*0,500*0,950*2</t>
  </si>
  <si>
    <t>0,400*0,400*0,800*12</t>
  </si>
  <si>
    <t>26</t>
  </si>
  <si>
    <t>275351121</t>
  </si>
  <si>
    <t>Bednění základů patek zřízení</t>
  </si>
  <si>
    <t>-36528113</t>
  </si>
  <si>
    <t>0,500*4*0,300*2</t>
  </si>
  <si>
    <t>0,400*4*0,300*12</t>
  </si>
  <si>
    <t>275351122</t>
  </si>
  <si>
    <t>Bednění základů patek odstranění</t>
  </si>
  <si>
    <t>-1319999059</t>
  </si>
  <si>
    <t>dle pol. 275 35 1121</t>
  </si>
  <si>
    <t>6,960</t>
  </si>
  <si>
    <t>28</t>
  </si>
  <si>
    <t>275353102</t>
  </si>
  <si>
    <t>Bednění kotevních otvorů a prostupů v základových konstrukcích v patkách včetně polohového zajištění a odbednění, popř. ztraceného bednění z pletiva apod. průřezu do 0,01 m2, hl. přes 0,25 do 0,50 m</t>
  </si>
  <si>
    <t>kus</t>
  </si>
  <si>
    <t>473168984</t>
  </si>
  <si>
    <t>29</t>
  </si>
  <si>
    <t>275353121</t>
  </si>
  <si>
    <t>Bednění kotevních otvorů a prostupů v základových konstrukcích v patkách včetně polohového zajištění a odbednění, popř. ztraceného bednění z pletiva apod. průřezu přes 0,02 do 0,05 m2, hl. do 0,50 m</t>
  </si>
  <si>
    <t>1565315620</t>
  </si>
  <si>
    <t>30</t>
  </si>
  <si>
    <t>275353122</t>
  </si>
  <si>
    <t>Bednění kotevních otvorů a prostupů v základových konstrukcích v patkách včetně polohového zajištění a odbednění, popř. ztraceného bednění z pletiva apod. průřezu přes 0,02 do 0,05 m2, hl. přes 0,50 do 1,00 m</t>
  </si>
  <si>
    <t>-751106349</t>
  </si>
  <si>
    <t>31</t>
  </si>
  <si>
    <t>275XC0101</t>
  </si>
  <si>
    <t>Vyrovnávací násyp z kameniva v montážních otvorech</t>
  </si>
  <si>
    <t>1558607828</t>
  </si>
  <si>
    <t>PI*0,100^2*0,100*2</t>
  </si>
  <si>
    <t>PI*0,100^2*0,100*12</t>
  </si>
  <si>
    <t>32</t>
  </si>
  <si>
    <t>275XC0102</t>
  </si>
  <si>
    <t>Zálivka montážních otvoru betonem</t>
  </si>
  <si>
    <t>1643177822</t>
  </si>
  <si>
    <t>PI*0,100^2*0,500*2</t>
  </si>
  <si>
    <t>PI*0,100^2*0,900*12</t>
  </si>
  <si>
    <t>Komunikace pozemní</t>
  </si>
  <si>
    <t>56</t>
  </si>
  <si>
    <t>Podkladní vrstvy komunikací, letišť a ploch</t>
  </si>
  <si>
    <t>33</t>
  </si>
  <si>
    <t>564710011</t>
  </si>
  <si>
    <t>Podklad nebo kryt z kameniva hrubého drceného vel. 8-16 mm s rozprostřením a zhutněním, po zhutnění tl. 50 mm</t>
  </si>
  <si>
    <t>1744017209</t>
  </si>
  <si>
    <t>34</t>
  </si>
  <si>
    <t>564720111</t>
  </si>
  <si>
    <t>Podklad nebo kryt z kameniva hrubého drceného vel. 16-32 mm s rozprostřením a zhutněním, po zhutnění tl. 80 mm</t>
  </si>
  <si>
    <t>186652988</t>
  </si>
  <si>
    <t>35</t>
  </si>
  <si>
    <t>564861111</t>
  </si>
  <si>
    <t>Podklad ze štěrkodrti ŠD s rozprostřením a zhutněním, po zhutnění tl. 200 mm</t>
  </si>
  <si>
    <t>-1102992525</t>
  </si>
  <si>
    <t>36</t>
  </si>
  <si>
    <t>571907115</t>
  </si>
  <si>
    <t>Posyp podkladu nebo krytu s rozprostřením a zhutněním kamenivem drceným nebo těženým, v množství přes 50 do 55 kg/m2</t>
  </si>
  <si>
    <t>1097201883</t>
  </si>
  <si>
    <t>591</t>
  </si>
  <si>
    <t>Sportovní povrchy</t>
  </si>
  <si>
    <t>37</t>
  </si>
  <si>
    <t>591XC0101</t>
  </si>
  <si>
    <t>Dodávka a montáž sportovního povrchu kobercové typu, výška vlasu 18 mm, vpichovaný vlas, vsyp z křemičitého písku, víceúčelové využití, vodopropustný povrch, specifikace viz PD</t>
  </si>
  <si>
    <t>-220737933</t>
  </si>
  <si>
    <t>38</t>
  </si>
  <si>
    <t>591XC0102</t>
  </si>
  <si>
    <t>Dodávka a montáž lajnování š. 50 mm, vřezávané lajny</t>
  </si>
  <si>
    <t>-467803401</t>
  </si>
  <si>
    <t>volejbal</t>
  </si>
  <si>
    <t>18,000*2+9,000*5</t>
  </si>
  <si>
    <t>nohejbal</t>
  </si>
  <si>
    <t>9,000*2+6,400*2</t>
  </si>
  <si>
    <t>592</t>
  </si>
  <si>
    <t>Sportovní vybavení</t>
  </si>
  <si>
    <t>39</t>
  </si>
  <si>
    <t>592XC0101</t>
  </si>
  <si>
    <t>Dodávka a montáž volejbalového vybavení (ocelové sloupky, napínací mechanismus, nerezové pouzdro, volejbalová síť - vhodné do exteriéru)</t>
  </si>
  <si>
    <t>ks</t>
  </si>
  <si>
    <t>379211421</t>
  </si>
  <si>
    <t>Ostatní konstrukce a práce, bourání</t>
  </si>
  <si>
    <t>91</t>
  </si>
  <si>
    <t>Doplňující konstrukce a práce pozemních komunikací, letišť a ploch</t>
  </si>
  <si>
    <t>40</t>
  </si>
  <si>
    <t>916331112</t>
  </si>
  <si>
    <t>Osazení zahradního obrubníku betonového s ložem tl. od 50 do 100 mm z betonu prostého tř. C 12/15 s boční opěrou z betonu prostého tř. C 12/15</t>
  </si>
  <si>
    <t>-1511512205</t>
  </si>
  <si>
    <t>(24,050+13,050)*2</t>
  </si>
  <si>
    <t>41</t>
  </si>
  <si>
    <t>59217001</t>
  </si>
  <si>
    <t>obrubník betonový zahradní 1000x50x250mm</t>
  </si>
  <si>
    <t>-1953245937</t>
  </si>
  <si>
    <t>dle pol. 916 33 1112</t>
  </si>
  <si>
    <t>74,200</t>
  </si>
  <si>
    <t>74,2*1,05 'Přepočtené koeficientem množství</t>
  </si>
  <si>
    <t>99</t>
  </si>
  <si>
    <t>Přesun hmot a manipulace se sutí</t>
  </si>
  <si>
    <t>42</t>
  </si>
  <si>
    <t>998222012</t>
  </si>
  <si>
    <t>Přesun hmot pro tělovýchovné plochy dopravní vzdálenost do 200 m</t>
  </si>
  <si>
    <t>-1254281019</t>
  </si>
  <si>
    <t>PSV</t>
  </si>
  <si>
    <t>Práce a dodávky PSV</t>
  </si>
  <si>
    <t>767</t>
  </si>
  <si>
    <t>Konstrukce zámečnické</t>
  </si>
  <si>
    <t>43</t>
  </si>
  <si>
    <t>767995113</t>
  </si>
  <si>
    <t>Montáž ostatních atypických zámečnických konstrukcí hmotnosti přes 10 do 20 kg</t>
  </si>
  <si>
    <t>446814758</t>
  </si>
  <si>
    <t>včetně dílenské přípravy</t>
  </si>
  <si>
    <t>trubka 76x3 5,75 kg/m</t>
  </si>
  <si>
    <t>4,800*12*5,750</t>
  </si>
  <si>
    <t>trubka 60x3 4,22 kg/m</t>
  </si>
  <si>
    <t>4,700*4*4,220</t>
  </si>
  <si>
    <t>plech P3 - víčka</t>
  </si>
  <si>
    <t>0,080*0,080*0,003*7850*12</t>
  </si>
  <si>
    <t>plech P6 - kotvící plechy</t>
  </si>
  <si>
    <t>0,160*0,080*0,006*7850*16</t>
  </si>
  <si>
    <t>44</t>
  </si>
  <si>
    <t>767M0102</t>
  </si>
  <si>
    <t>trubka konstrukční ocelová 76x3 mm</t>
  </si>
  <si>
    <t>1064655931</t>
  </si>
  <si>
    <t>5,75 kg/m</t>
  </si>
  <si>
    <t>4,800*12</t>
  </si>
  <si>
    <t>45</t>
  </si>
  <si>
    <t>767M0103</t>
  </si>
  <si>
    <t>trubka konstrukční ocelová 60x3 mm</t>
  </si>
  <si>
    <t>-2028288523</t>
  </si>
  <si>
    <t>4,22 kg/m</t>
  </si>
  <si>
    <t>4,700*4</t>
  </si>
  <si>
    <t>46</t>
  </si>
  <si>
    <t>13611210</t>
  </si>
  <si>
    <t>plech ocelový hladký jakost S235JR tl 3mm tabule</t>
  </si>
  <si>
    <t>-1058099694</t>
  </si>
  <si>
    <t>0,080*0,080*0,003*7,850*12</t>
  </si>
  <si>
    <t>47</t>
  </si>
  <si>
    <t>13611220</t>
  </si>
  <si>
    <t>plech ocelový hladký jakost S235JR tl 6mm tabule</t>
  </si>
  <si>
    <t>862144246</t>
  </si>
  <si>
    <t>kotevní plech 160/80/6</t>
  </si>
  <si>
    <t>0,160*0,080*0,006*7,850*16</t>
  </si>
  <si>
    <t>48</t>
  </si>
  <si>
    <t>MAT03001</t>
  </si>
  <si>
    <t xml:space="preserve">spojovací a nespecifikovaný  materiál</t>
  </si>
  <si>
    <t>1743648472</t>
  </si>
  <si>
    <t>dle pol. 767 99 5113, 8%</t>
  </si>
  <si>
    <t>421,991*8/100</t>
  </si>
  <si>
    <t>49</t>
  </si>
  <si>
    <t>767XC0101</t>
  </si>
  <si>
    <t>Přírážka za pozinkování ocelových výrobků</t>
  </si>
  <si>
    <t>-1166759627</t>
  </si>
  <si>
    <t>dle pol. 767 99 5113</t>
  </si>
  <si>
    <t>421,991</t>
  </si>
  <si>
    <t>50</t>
  </si>
  <si>
    <t>767XC0102</t>
  </si>
  <si>
    <t>Dodávka a montáž sportovního pletiva PE, typ uzlové, oko 45/45, příze 3,0 mm, včetně lana, napínacích mechanismů a ok</t>
  </si>
  <si>
    <t>-421021231</t>
  </si>
  <si>
    <t>13,000*4,000*2</t>
  </si>
  <si>
    <t>51</t>
  </si>
  <si>
    <t>998767101</t>
  </si>
  <si>
    <t>Přesun hmot pro zámečnické konstrukce stanovený z hmotnosti přesunovaného materiálu vodorovná dopravní vzdálenost do 50 m v objektech výšky do 6 m</t>
  </si>
  <si>
    <t>-851484110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</si>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</sst>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2" fillId="2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66" fontId="22" fillId="0" borderId="22" xfId="0" applyNumberFormat="1" applyFont="1" applyBorder="1" applyAlignment="1" applyProtection="1">
      <alignment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8" fillId="0" borderId="29" xfId="0" applyFont="1" applyBorder="1" applyAlignment="1">
      <alignment horizontal="left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9" fillId="0" borderId="1" xfId="0" applyFont="1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EP-20-19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Víceúčelové hřiště Ovesné Kladruby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Ovesné Kladruby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13. 12. 2020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Obec Ovesné Kladruby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Eva Palová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>Marek Pala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="7" customFormat="1" ht="16.5" customHeight="1">
      <c r="A55" s="111" t="s">
        <v>80</v>
      </c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00 - Vedlejší a ostatn...'!J30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83</v>
      </c>
      <c r="AR55" s="118"/>
      <c r="AS55" s="119">
        <v>0</v>
      </c>
      <c r="AT55" s="120">
        <f>ROUND(SUM(AV55:AW55),2)</f>
        <v>0</v>
      </c>
      <c r="AU55" s="121">
        <f>'SO 00 - Vedlejší a ostatn...'!P83</f>
        <v>0</v>
      </c>
      <c r="AV55" s="120">
        <f>'SO 00 - Vedlejší a ostatn...'!J33</f>
        <v>0</v>
      </c>
      <c r="AW55" s="120">
        <f>'SO 00 - Vedlejší a ostatn...'!J34</f>
        <v>0</v>
      </c>
      <c r="AX55" s="120">
        <f>'SO 00 - Vedlejší a ostatn...'!J35</f>
        <v>0</v>
      </c>
      <c r="AY55" s="120">
        <f>'SO 00 - Vedlejší a ostatn...'!J36</f>
        <v>0</v>
      </c>
      <c r="AZ55" s="120">
        <f>'SO 00 - Vedlejší a ostatn...'!F33</f>
        <v>0</v>
      </c>
      <c r="BA55" s="120">
        <f>'SO 00 - Vedlejší a ostatn...'!F34</f>
        <v>0</v>
      </c>
      <c r="BB55" s="120">
        <f>'SO 00 - Vedlejší a ostatn...'!F35</f>
        <v>0</v>
      </c>
      <c r="BC55" s="120">
        <f>'SO 00 - Vedlejší a ostatn...'!F36</f>
        <v>0</v>
      </c>
      <c r="BD55" s="122">
        <f>'SO 00 - Vedlejší a ostatn...'!F37</f>
        <v>0</v>
      </c>
      <c r="BE55" s="7"/>
      <c r="BT55" s="123" t="s">
        <v>84</v>
      </c>
      <c r="BV55" s="123" t="s">
        <v>78</v>
      </c>
      <c r="BW55" s="123" t="s">
        <v>85</v>
      </c>
      <c r="BX55" s="123" t="s">
        <v>5</v>
      </c>
      <c r="CL55" s="123" t="s">
        <v>19</v>
      </c>
      <c r="CM55" s="123" t="s">
        <v>86</v>
      </c>
    </row>
    <row r="56" s="7" customFormat="1" ht="16.5" customHeight="1">
      <c r="A56" s="111" t="s">
        <v>80</v>
      </c>
      <c r="B56" s="112"/>
      <c r="C56" s="113"/>
      <c r="D56" s="114" t="s">
        <v>87</v>
      </c>
      <c r="E56" s="114"/>
      <c r="F56" s="114"/>
      <c r="G56" s="114"/>
      <c r="H56" s="114"/>
      <c r="I56" s="115"/>
      <c r="J56" s="114" t="s">
        <v>88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01 - Víceúčelové hřišt...'!J30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83</v>
      </c>
      <c r="AR56" s="118"/>
      <c r="AS56" s="124">
        <v>0</v>
      </c>
      <c r="AT56" s="125">
        <f>ROUND(SUM(AV56:AW56),2)</f>
        <v>0</v>
      </c>
      <c r="AU56" s="126">
        <f>'SO 01 - Víceúčelové hřišt...'!P98</f>
        <v>0</v>
      </c>
      <c r="AV56" s="125">
        <f>'SO 01 - Víceúčelové hřišt...'!J33</f>
        <v>0</v>
      </c>
      <c r="AW56" s="125">
        <f>'SO 01 - Víceúčelové hřišt...'!J34</f>
        <v>0</v>
      </c>
      <c r="AX56" s="125">
        <f>'SO 01 - Víceúčelové hřišt...'!J35</f>
        <v>0</v>
      </c>
      <c r="AY56" s="125">
        <f>'SO 01 - Víceúčelové hřišt...'!J36</f>
        <v>0</v>
      </c>
      <c r="AZ56" s="125">
        <f>'SO 01 - Víceúčelové hřišt...'!F33</f>
        <v>0</v>
      </c>
      <c r="BA56" s="125">
        <f>'SO 01 - Víceúčelové hřišt...'!F34</f>
        <v>0</v>
      </c>
      <c r="BB56" s="125">
        <f>'SO 01 - Víceúčelové hřišt...'!F35</f>
        <v>0</v>
      </c>
      <c r="BC56" s="125">
        <f>'SO 01 - Víceúčelové hřišt...'!F36</f>
        <v>0</v>
      </c>
      <c r="BD56" s="127">
        <f>'SO 01 - Víceúčelové hřišt...'!F37</f>
        <v>0</v>
      </c>
      <c r="BE56" s="7"/>
      <c r="BT56" s="123" t="s">
        <v>84</v>
      </c>
      <c r="BV56" s="123" t="s">
        <v>78</v>
      </c>
      <c r="BW56" s="123" t="s">
        <v>89</v>
      </c>
      <c r="BX56" s="123" t="s">
        <v>5</v>
      </c>
      <c r="CL56" s="123" t="s">
        <v>19</v>
      </c>
      <c r="CM56" s="123" t="s">
        <v>86</v>
      </c>
    </row>
    <row r="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="2" customFormat="1" ht="6.96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sheet="1" formatColumns="0" formatRows="0" objects="1" scenarios="1" spinCount="100000" saltValue="VHWr60AeRCzUDFe7DzBs5Zdxq+rxPdsyiNziehmHxYLjP3vSjtzuS8kG/YNTkwtAX4J8mpF3Ww9oNR9jfUXYuQ==" hashValue="YAya2wBmnRnNuf+8YEcg9BYM0nH5/l2KZcWPhFD9zIJdsa/VwZehsXJbTJuf8q4/7P3er6DJ1dx6OWjWxy0pmQ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0 - Vedlejší a ostatn...'!C2" display="/"/>
    <hyperlink ref="A56" location="'SO 01 - Víceúčelové hřiš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="1" customFormat="1" ht="24.96" customHeight="1">
      <c r="B4" s="20"/>
      <c r="D4" s="130" t="s">
        <v>90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Víceúčelové hřiště Ovesné Kladruby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92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13. 12. 2020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39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ROUND(J83,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ROUND((SUM(BE83:BE97)),  2)</f>
        <v>0</v>
      </c>
      <c r="G33" s="38"/>
      <c r="H33" s="38"/>
      <c r="I33" s="148">
        <v>0.20999999999999999</v>
      </c>
      <c r="J33" s="147">
        <f>ROUND(((SUM(BE83:BE97))*I33),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48</v>
      </c>
      <c r="F34" s="147">
        <f>ROUND((SUM(BF83:BF97)),  2)</f>
        <v>0</v>
      </c>
      <c r="G34" s="38"/>
      <c r="H34" s="38"/>
      <c r="I34" s="148">
        <v>0.14999999999999999</v>
      </c>
      <c r="J34" s="147">
        <f>ROUND(((SUM(BF83:BF97))*I34),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49</v>
      </c>
      <c r="F35" s="147">
        <f>ROUND((SUM(BG83:BG97)),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50</v>
      </c>
      <c r="F36" s="147">
        <f>ROUND((SUM(BH83:BH97)),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51</v>
      </c>
      <c r="F37" s="147">
        <f>ROUND((SUM(BI83:BI97)),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93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0" t="str">
        <f>E7</f>
        <v>Víceúčelové hřiště Ovesné Kladruby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00 -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Ovesné Kladruby</v>
      </c>
      <c r="G52" s="40"/>
      <c r="H52" s="40"/>
      <c r="I52" s="32" t="s">
        <v>23</v>
      </c>
      <c r="J52" s="72" t="str">
        <f>IF(J12="","",J12)</f>
        <v>13. 12. 2020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Ovesné Kladruby</v>
      </c>
      <c r="G54" s="40"/>
      <c r="H54" s="40"/>
      <c r="I54" s="32" t="s">
        <v>33</v>
      </c>
      <c r="J54" s="36" t="str">
        <f>E21</f>
        <v>Eva Palová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Marek Pala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94</v>
      </c>
      <c r="D57" s="162"/>
      <c r="E57" s="162"/>
      <c r="F57" s="162"/>
      <c r="G57" s="162"/>
      <c r="H57" s="162"/>
      <c r="I57" s="162"/>
      <c r="J57" s="163" t="s">
        <v>95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96</v>
      </c>
    </row>
    <row r="60" s="9" customFormat="1" ht="24.96" customHeight="1">
      <c r="A60" s="9"/>
      <c r="B60" s="165"/>
      <c r="C60" s="166"/>
      <c r="D60" s="167" t="s">
        <v>97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98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99</v>
      </c>
      <c r="E62" s="174"/>
      <c r="F62" s="174"/>
      <c r="G62" s="174"/>
      <c r="H62" s="174"/>
      <c r="I62" s="174"/>
      <c r="J62" s="175">
        <f>J88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100</v>
      </c>
      <c r="E63" s="174"/>
      <c r="F63" s="174"/>
      <c r="G63" s="174"/>
      <c r="H63" s="174"/>
      <c r="I63" s="174"/>
      <c r="J63" s="175">
        <f>J92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="2" customFormat="1" ht="6.96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="2" customFormat="1" ht="6.96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24.96" customHeight="1">
      <c r="A70" s="38"/>
      <c r="B70" s="39"/>
      <c r="C70" s="23" t="s">
        <v>101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160" t="str">
        <f>E7</f>
        <v>Víceúčelové hřiště Ovesné Kladruby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91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69" t="str">
        <f>E9</f>
        <v>SO 00 - Vedlejší a ostatní náklady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21</v>
      </c>
      <c r="D77" s="40"/>
      <c r="E77" s="40"/>
      <c r="F77" s="27" t="str">
        <f>F12</f>
        <v>Ovesné Kladruby</v>
      </c>
      <c r="G77" s="40"/>
      <c r="H77" s="40"/>
      <c r="I77" s="32" t="s">
        <v>23</v>
      </c>
      <c r="J77" s="72" t="str">
        <f>IF(J12="","",J12)</f>
        <v>13. 12. 2020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Obec Ovesné Kladruby</v>
      </c>
      <c r="G79" s="40"/>
      <c r="H79" s="40"/>
      <c r="I79" s="32" t="s">
        <v>33</v>
      </c>
      <c r="J79" s="36" t="str">
        <f>E21</f>
        <v>Eva Palová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38</v>
      </c>
      <c r="J80" s="36" t="str">
        <f>E24</f>
        <v>Marek Pala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0.32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11" customFormat="1" ht="29.28" customHeight="1">
      <c r="A82" s="177"/>
      <c r="B82" s="178"/>
      <c r="C82" s="179" t="s">
        <v>102</v>
      </c>
      <c r="D82" s="180" t="s">
        <v>61</v>
      </c>
      <c r="E82" s="180" t="s">
        <v>57</v>
      </c>
      <c r="F82" s="180" t="s">
        <v>58</v>
      </c>
      <c r="G82" s="180" t="s">
        <v>103</v>
      </c>
      <c r="H82" s="180" t="s">
        <v>104</v>
      </c>
      <c r="I82" s="180" t="s">
        <v>105</v>
      </c>
      <c r="J82" s="180" t="s">
        <v>95</v>
      </c>
      <c r="K82" s="181" t="s">
        <v>106</v>
      </c>
      <c r="L82" s="182"/>
      <c r="M82" s="92" t="s">
        <v>19</v>
      </c>
      <c r="N82" s="93" t="s">
        <v>46</v>
      </c>
      <c r="O82" s="93" t="s">
        <v>107</v>
      </c>
      <c r="P82" s="93" t="s">
        <v>108</v>
      </c>
      <c r="Q82" s="93" t="s">
        <v>109</v>
      </c>
      <c r="R82" s="93" t="s">
        <v>110</v>
      </c>
      <c r="S82" s="93" t="s">
        <v>111</v>
      </c>
      <c r="T82" s="94" t="s">
        <v>112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="2" customFormat="1" ht="22.8" customHeight="1">
      <c r="A83" s="38"/>
      <c r="B83" s="39"/>
      <c r="C83" s="99" t="s">
        <v>113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</f>
        <v>0</v>
      </c>
      <c r="Q83" s="96"/>
      <c r="R83" s="185">
        <f>R84</f>
        <v>0</v>
      </c>
      <c r="S83" s="96"/>
      <c r="T83" s="186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96</v>
      </c>
      <c r="BK83" s="187">
        <f>BK84</f>
        <v>0</v>
      </c>
    </row>
    <row r="84" s="12" customFormat="1" ht="25.92" customHeight="1">
      <c r="A84" s="12"/>
      <c r="B84" s="188"/>
      <c r="C84" s="189"/>
      <c r="D84" s="190" t="s">
        <v>75</v>
      </c>
      <c r="E84" s="191" t="s">
        <v>114</v>
      </c>
      <c r="F84" s="191" t="s">
        <v>115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P85+P88+P92</f>
        <v>0</v>
      </c>
      <c r="Q84" s="196"/>
      <c r="R84" s="197">
        <f>R85+R88+R92</f>
        <v>0</v>
      </c>
      <c r="S84" s="196"/>
      <c r="T84" s="198">
        <f>T85+T88+T92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116</v>
      </c>
      <c r="AT84" s="200" t="s">
        <v>75</v>
      </c>
      <c r="AU84" s="200" t="s">
        <v>76</v>
      </c>
      <c r="AY84" s="199" t="s">
        <v>117</v>
      </c>
      <c r="BK84" s="201">
        <f>BK85+BK88+BK92</f>
        <v>0</v>
      </c>
    </row>
    <row r="85" s="12" customFormat="1" ht="22.8" customHeight="1">
      <c r="A85" s="12"/>
      <c r="B85" s="188"/>
      <c r="C85" s="189"/>
      <c r="D85" s="190" t="s">
        <v>75</v>
      </c>
      <c r="E85" s="202" t="s">
        <v>118</v>
      </c>
      <c r="F85" s="202" t="s">
        <v>119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SUM(P86:P87)</f>
        <v>0</v>
      </c>
      <c r="Q85" s="196"/>
      <c r="R85" s="197">
        <f>SUM(R86:R87)</f>
        <v>0</v>
      </c>
      <c r="S85" s="196"/>
      <c r="T85" s="198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116</v>
      </c>
      <c r="AT85" s="200" t="s">
        <v>75</v>
      </c>
      <c r="AU85" s="200" t="s">
        <v>84</v>
      </c>
      <c r="AY85" s="199" t="s">
        <v>117</v>
      </c>
      <c r="BK85" s="201">
        <f>SUM(BK86:BK87)</f>
        <v>0</v>
      </c>
    </row>
    <row r="86" s="2" customFormat="1" ht="14.4" customHeight="1">
      <c r="A86" s="38"/>
      <c r="B86" s="39"/>
      <c r="C86" s="204" t="s">
        <v>84</v>
      </c>
      <c r="D86" s="204" t="s">
        <v>120</v>
      </c>
      <c r="E86" s="205" t="s">
        <v>121</v>
      </c>
      <c r="F86" s="206" t="s">
        <v>122</v>
      </c>
      <c r="G86" s="207" t="s">
        <v>123</v>
      </c>
      <c r="H86" s="208">
        <v>1</v>
      </c>
      <c r="I86" s="209"/>
      <c r="J86" s="210">
        <f>ROUND(I86*H86,2)</f>
        <v>0</v>
      </c>
      <c r="K86" s="206" t="s">
        <v>124</v>
      </c>
      <c r="L86" s="44"/>
      <c r="M86" s="211" t="s">
        <v>19</v>
      </c>
      <c r="N86" s="212" t="s">
        <v>47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125</v>
      </c>
      <c r="AT86" s="215" t="s">
        <v>120</v>
      </c>
      <c r="AU86" s="215" t="s">
        <v>86</v>
      </c>
      <c r="AY86" s="17" t="s">
        <v>117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84</v>
      </c>
      <c r="BK86" s="216">
        <f>ROUND(I86*H86,2)</f>
        <v>0</v>
      </c>
      <c r="BL86" s="17" t="s">
        <v>125</v>
      </c>
      <c r="BM86" s="215" t="s">
        <v>126</v>
      </c>
    </row>
    <row r="87" s="2" customFormat="1" ht="14.4" customHeight="1">
      <c r="A87" s="38"/>
      <c r="B87" s="39"/>
      <c r="C87" s="204" t="s">
        <v>86</v>
      </c>
      <c r="D87" s="204" t="s">
        <v>120</v>
      </c>
      <c r="E87" s="205" t="s">
        <v>127</v>
      </c>
      <c r="F87" s="206" t="s">
        <v>128</v>
      </c>
      <c r="G87" s="207" t="s">
        <v>123</v>
      </c>
      <c r="H87" s="208">
        <v>1</v>
      </c>
      <c r="I87" s="209"/>
      <c r="J87" s="210">
        <f>ROUND(I87*H87,2)</f>
        <v>0</v>
      </c>
      <c r="K87" s="206" t="s">
        <v>124</v>
      </c>
      <c r="L87" s="44"/>
      <c r="M87" s="211" t="s">
        <v>19</v>
      </c>
      <c r="N87" s="212" t="s">
        <v>47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125</v>
      </c>
      <c r="AT87" s="215" t="s">
        <v>120</v>
      </c>
      <c r="AU87" s="215" t="s">
        <v>86</v>
      </c>
      <c r="AY87" s="17" t="s">
        <v>117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84</v>
      </c>
      <c r="BK87" s="216">
        <f>ROUND(I87*H87,2)</f>
        <v>0</v>
      </c>
      <c r="BL87" s="17" t="s">
        <v>125</v>
      </c>
      <c r="BM87" s="215" t="s">
        <v>129</v>
      </c>
    </row>
    <row r="88" s="12" customFormat="1" ht="22.8" customHeight="1">
      <c r="A88" s="12"/>
      <c r="B88" s="188"/>
      <c r="C88" s="189"/>
      <c r="D88" s="190" t="s">
        <v>75</v>
      </c>
      <c r="E88" s="202" t="s">
        <v>130</v>
      </c>
      <c r="F88" s="202" t="s">
        <v>131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SUM(P89:P91)</f>
        <v>0</v>
      </c>
      <c r="Q88" s="196"/>
      <c r="R88" s="197">
        <f>SUM(R89:R91)</f>
        <v>0</v>
      </c>
      <c r="S88" s="196"/>
      <c r="T88" s="198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116</v>
      </c>
      <c r="AT88" s="200" t="s">
        <v>75</v>
      </c>
      <c r="AU88" s="200" t="s">
        <v>84</v>
      </c>
      <c r="AY88" s="199" t="s">
        <v>117</v>
      </c>
      <c r="BK88" s="201">
        <f>SUM(BK89:BK91)</f>
        <v>0</v>
      </c>
    </row>
    <row r="89" s="2" customFormat="1" ht="14.4" customHeight="1">
      <c r="A89" s="38"/>
      <c r="B89" s="39"/>
      <c r="C89" s="204" t="s">
        <v>132</v>
      </c>
      <c r="D89" s="204" t="s">
        <v>120</v>
      </c>
      <c r="E89" s="205" t="s">
        <v>133</v>
      </c>
      <c r="F89" s="206" t="s">
        <v>134</v>
      </c>
      <c r="G89" s="207" t="s">
        <v>123</v>
      </c>
      <c r="H89" s="208">
        <v>1</v>
      </c>
      <c r="I89" s="209"/>
      <c r="J89" s="210">
        <f>ROUND(I89*H89,2)</f>
        <v>0</v>
      </c>
      <c r="K89" s="206" t="s">
        <v>124</v>
      </c>
      <c r="L89" s="44"/>
      <c r="M89" s="211" t="s">
        <v>19</v>
      </c>
      <c r="N89" s="212" t="s">
        <v>47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125</v>
      </c>
      <c r="AT89" s="215" t="s">
        <v>120</v>
      </c>
      <c r="AU89" s="215" t="s">
        <v>86</v>
      </c>
      <c r="AY89" s="17" t="s">
        <v>117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84</v>
      </c>
      <c r="BK89" s="216">
        <f>ROUND(I89*H89,2)</f>
        <v>0</v>
      </c>
      <c r="BL89" s="17" t="s">
        <v>125</v>
      </c>
      <c r="BM89" s="215" t="s">
        <v>135</v>
      </c>
    </row>
    <row r="90" s="2" customFormat="1" ht="14.4" customHeight="1">
      <c r="A90" s="38"/>
      <c r="B90" s="39"/>
      <c r="C90" s="204" t="s">
        <v>136</v>
      </c>
      <c r="D90" s="204" t="s">
        <v>120</v>
      </c>
      <c r="E90" s="205" t="s">
        <v>137</v>
      </c>
      <c r="F90" s="206" t="s">
        <v>138</v>
      </c>
      <c r="G90" s="207" t="s">
        <v>123</v>
      </c>
      <c r="H90" s="208">
        <v>1</v>
      </c>
      <c r="I90" s="209"/>
      <c r="J90" s="210">
        <f>ROUND(I90*H90,2)</f>
        <v>0</v>
      </c>
      <c r="K90" s="206" t="s">
        <v>124</v>
      </c>
      <c r="L90" s="44"/>
      <c r="M90" s="211" t="s">
        <v>19</v>
      </c>
      <c r="N90" s="212" t="s">
        <v>47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125</v>
      </c>
      <c r="AT90" s="215" t="s">
        <v>120</v>
      </c>
      <c r="AU90" s="215" t="s">
        <v>86</v>
      </c>
      <c r="AY90" s="17" t="s">
        <v>117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84</v>
      </c>
      <c r="BK90" s="216">
        <f>ROUND(I90*H90,2)</f>
        <v>0</v>
      </c>
      <c r="BL90" s="17" t="s">
        <v>125</v>
      </c>
      <c r="BM90" s="215" t="s">
        <v>139</v>
      </c>
    </row>
    <row r="91" s="2" customFormat="1" ht="14.4" customHeight="1">
      <c r="A91" s="38"/>
      <c r="B91" s="39"/>
      <c r="C91" s="204" t="s">
        <v>116</v>
      </c>
      <c r="D91" s="204" t="s">
        <v>120</v>
      </c>
      <c r="E91" s="205" t="s">
        <v>140</v>
      </c>
      <c r="F91" s="206" t="s">
        <v>141</v>
      </c>
      <c r="G91" s="207" t="s">
        <v>123</v>
      </c>
      <c r="H91" s="208">
        <v>1</v>
      </c>
      <c r="I91" s="209"/>
      <c r="J91" s="210">
        <f>ROUND(I91*H91,2)</f>
        <v>0</v>
      </c>
      <c r="K91" s="206" t="s">
        <v>124</v>
      </c>
      <c r="L91" s="44"/>
      <c r="M91" s="211" t="s">
        <v>19</v>
      </c>
      <c r="N91" s="212" t="s">
        <v>47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125</v>
      </c>
      <c r="AT91" s="215" t="s">
        <v>120</v>
      </c>
      <c r="AU91" s="215" t="s">
        <v>86</v>
      </c>
      <c r="AY91" s="17" t="s">
        <v>117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84</v>
      </c>
      <c r="BK91" s="216">
        <f>ROUND(I91*H91,2)</f>
        <v>0</v>
      </c>
      <c r="BL91" s="17" t="s">
        <v>125</v>
      </c>
      <c r="BM91" s="215" t="s">
        <v>142</v>
      </c>
    </row>
    <row r="92" s="12" customFormat="1" ht="22.8" customHeight="1">
      <c r="A92" s="12"/>
      <c r="B92" s="188"/>
      <c r="C92" s="189"/>
      <c r="D92" s="190" t="s">
        <v>75</v>
      </c>
      <c r="E92" s="202" t="s">
        <v>143</v>
      </c>
      <c r="F92" s="202" t="s">
        <v>144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SUM(P93:P97)</f>
        <v>0</v>
      </c>
      <c r="Q92" s="196"/>
      <c r="R92" s="197">
        <f>SUM(R93:R97)</f>
        <v>0</v>
      </c>
      <c r="S92" s="196"/>
      <c r="T92" s="198">
        <f>SUM(T93:T97)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116</v>
      </c>
      <c r="AT92" s="200" t="s">
        <v>75</v>
      </c>
      <c r="AU92" s="200" t="s">
        <v>84</v>
      </c>
      <c r="AY92" s="199" t="s">
        <v>117</v>
      </c>
      <c r="BK92" s="201">
        <f>SUM(BK93:BK97)</f>
        <v>0</v>
      </c>
    </row>
    <row r="93" s="2" customFormat="1" ht="14.4" customHeight="1">
      <c r="A93" s="38"/>
      <c r="B93" s="39"/>
      <c r="C93" s="204" t="s">
        <v>145</v>
      </c>
      <c r="D93" s="204" t="s">
        <v>120</v>
      </c>
      <c r="E93" s="205" t="s">
        <v>146</v>
      </c>
      <c r="F93" s="206" t="s">
        <v>147</v>
      </c>
      <c r="G93" s="207" t="s">
        <v>123</v>
      </c>
      <c r="H93" s="208">
        <v>4</v>
      </c>
      <c r="I93" s="209"/>
      <c r="J93" s="210">
        <f>ROUND(I93*H93,2)</f>
        <v>0</v>
      </c>
      <c r="K93" s="206" t="s">
        <v>124</v>
      </c>
      <c r="L93" s="44"/>
      <c r="M93" s="211" t="s">
        <v>19</v>
      </c>
      <c r="N93" s="212" t="s">
        <v>47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125</v>
      </c>
      <c r="AT93" s="215" t="s">
        <v>120</v>
      </c>
      <c r="AU93" s="215" t="s">
        <v>86</v>
      </c>
      <c r="AY93" s="17" t="s">
        <v>117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84</v>
      </c>
      <c r="BK93" s="216">
        <f>ROUND(I93*H93,2)</f>
        <v>0</v>
      </c>
      <c r="BL93" s="17" t="s">
        <v>125</v>
      </c>
      <c r="BM93" s="215" t="s">
        <v>148</v>
      </c>
    </row>
    <row r="94" s="13" customFormat="1">
      <c r="A94" s="13"/>
      <c r="B94" s="217"/>
      <c r="C94" s="218"/>
      <c r="D94" s="219" t="s">
        <v>149</v>
      </c>
      <c r="E94" s="220" t="s">
        <v>19</v>
      </c>
      <c r="F94" s="221" t="s">
        <v>150</v>
      </c>
      <c r="G94" s="218"/>
      <c r="H94" s="220" t="s">
        <v>19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7" t="s">
        <v>149</v>
      </c>
      <c r="AU94" s="227" t="s">
        <v>86</v>
      </c>
      <c r="AV94" s="13" t="s">
        <v>84</v>
      </c>
      <c r="AW94" s="13" t="s">
        <v>37</v>
      </c>
      <c r="AX94" s="13" t="s">
        <v>76</v>
      </c>
      <c r="AY94" s="227" t="s">
        <v>117</v>
      </c>
    </row>
    <row r="95" s="14" customFormat="1">
      <c r="A95" s="14"/>
      <c r="B95" s="228"/>
      <c r="C95" s="229"/>
      <c r="D95" s="219" t="s">
        <v>149</v>
      </c>
      <c r="E95" s="230" t="s">
        <v>19</v>
      </c>
      <c r="F95" s="231" t="s">
        <v>136</v>
      </c>
      <c r="G95" s="229"/>
      <c r="H95" s="232">
        <v>4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38" t="s">
        <v>149</v>
      </c>
      <c r="AU95" s="238" t="s">
        <v>86</v>
      </c>
      <c r="AV95" s="14" t="s">
        <v>86</v>
      </c>
      <c r="AW95" s="14" t="s">
        <v>37</v>
      </c>
      <c r="AX95" s="14" t="s">
        <v>76</v>
      </c>
      <c r="AY95" s="238" t="s">
        <v>117</v>
      </c>
    </row>
    <row r="96" s="2" customFormat="1" ht="14.4" customHeight="1">
      <c r="A96" s="38"/>
      <c r="B96" s="39"/>
      <c r="C96" s="204" t="s">
        <v>151</v>
      </c>
      <c r="D96" s="204" t="s">
        <v>120</v>
      </c>
      <c r="E96" s="205" t="s">
        <v>152</v>
      </c>
      <c r="F96" s="206" t="s">
        <v>153</v>
      </c>
      <c r="G96" s="207" t="s">
        <v>123</v>
      </c>
      <c r="H96" s="208">
        <v>1</v>
      </c>
      <c r="I96" s="209"/>
      <c r="J96" s="210">
        <f>ROUND(I96*H96,2)</f>
        <v>0</v>
      </c>
      <c r="K96" s="206" t="s">
        <v>124</v>
      </c>
      <c r="L96" s="44"/>
      <c r="M96" s="211" t="s">
        <v>19</v>
      </c>
      <c r="N96" s="212" t="s">
        <v>47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125</v>
      </c>
      <c r="AT96" s="215" t="s">
        <v>120</v>
      </c>
      <c r="AU96" s="215" t="s">
        <v>86</v>
      </c>
      <c r="AY96" s="17" t="s">
        <v>117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84</v>
      </c>
      <c r="BK96" s="216">
        <f>ROUND(I96*H96,2)</f>
        <v>0</v>
      </c>
      <c r="BL96" s="17" t="s">
        <v>125</v>
      </c>
      <c r="BM96" s="215" t="s">
        <v>154</v>
      </c>
    </row>
    <row r="97" s="2" customFormat="1" ht="14.4" customHeight="1">
      <c r="A97" s="38"/>
      <c r="B97" s="39"/>
      <c r="C97" s="204" t="s">
        <v>155</v>
      </c>
      <c r="D97" s="204" t="s">
        <v>120</v>
      </c>
      <c r="E97" s="205" t="s">
        <v>156</v>
      </c>
      <c r="F97" s="206" t="s">
        <v>157</v>
      </c>
      <c r="G97" s="207" t="s">
        <v>123</v>
      </c>
      <c r="H97" s="208">
        <v>1</v>
      </c>
      <c r="I97" s="209"/>
      <c r="J97" s="210">
        <f>ROUND(I97*H97,2)</f>
        <v>0</v>
      </c>
      <c r="K97" s="206" t="s">
        <v>124</v>
      </c>
      <c r="L97" s="44"/>
      <c r="M97" s="239" t="s">
        <v>19</v>
      </c>
      <c r="N97" s="240" t="s">
        <v>47</v>
      </c>
      <c r="O97" s="241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125</v>
      </c>
      <c r="AT97" s="215" t="s">
        <v>120</v>
      </c>
      <c r="AU97" s="215" t="s">
        <v>86</v>
      </c>
      <c r="AY97" s="17" t="s">
        <v>117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84</v>
      </c>
      <c r="BK97" s="216">
        <f>ROUND(I97*H97,2)</f>
        <v>0</v>
      </c>
      <c r="BL97" s="17" t="s">
        <v>125</v>
      </c>
      <c r="BM97" s="215" t="s">
        <v>158</v>
      </c>
    </row>
    <row r="98" s="2" customFormat="1" ht="6.96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sheet="1" autoFilter="0" formatColumns="0" formatRows="0" objects="1" scenarios="1" spinCount="100000" saltValue="eWpChOJvcddGBWIvFk6sqz+hUYtL5fBJWCVIeyCY2uBqiLopgh5glNn6wNvFuT+MRJBi5dRTvXNTItwKQQG5KQ==" hashValue="cLLMa4NWsSXpDFWgN/iY8zOnAZ1oAZ2wHmFSeibojOJvwbqlkejS+BtCi8xbbnJY41NJLGSF2FNX385CACDPCw==" algorithmName="SHA-512" password="CC35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="1" customFormat="1" ht="24.96" customHeight="1">
      <c r="B4" s="20"/>
      <c r="D4" s="130" t="s">
        <v>90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Víceúčelové hřiště Ovesné Kladruby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159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13. 12. 2020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39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ROUND(J98,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ROUND((SUM(BE98:BE281)),  2)</f>
        <v>0</v>
      </c>
      <c r="G33" s="38"/>
      <c r="H33" s="38"/>
      <c r="I33" s="148">
        <v>0.20999999999999999</v>
      </c>
      <c r="J33" s="147">
        <f>ROUND(((SUM(BE98:BE281))*I33),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48</v>
      </c>
      <c r="F34" s="147">
        <f>ROUND((SUM(BF98:BF281)),  2)</f>
        <v>0</v>
      </c>
      <c r="G34" s="38"/>
      <c r="H34" s="38"/>
      <c r="I34" s="148">
        <v>0.14999999999999999</v>
      </c>
      <c r="J34" s="147">
        <f>ROUND(((SUM(BF98:BF281))*I34),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49</v>
      </c>
      <c r="F35" s="147">
        <f>ROUND((SUM(BG98:BG281)),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50</v>
      </c>
      <c r="F36" s="147">
        <f>ROUND((SUM(BH98:BH281)),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51</v>
      </c>
      <c r="F37" s="147">
        <f>ROUND((SUM(BI98:BI281)),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93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0" t="str">
        <f>E7</f>
        <v>Víceúčelové hřiště Ovesné Kladruby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01 - Víceúčelové hřiště 24x13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Ovesné Kladruby</v>
      </c>
      <c r="G52" s="40"/>
      <c r="H52" s="40"/>
      <c r="I52" s="32" t="s">
        <v>23</v>
      </c>
      <c r="J52" s="72" t="str">
        <f>IF(J12="","",J12)</f>
        <v>13. 12. 2020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Ovesné Kladruby</v>
      </c>
      <c r="G54" s="40"/>
      <c r="H54" s="40"/>
      <c r="I54" s="32" t="s">
        <v>33</v>
      </c>
      <c r="J54" s="36" t="str">
        <f>E21</f>
        <v>Eva Palová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Marek Pala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94</v>
      </c>
      <c r="D57" s="162"/>
      <c r="E57" s="162"/>
      <c r="F57" s="162"/>
      <c r="G57" s="162"/>
      <c r="H57" s="162"/>
      <c r="I57" s="162"/>
      <c r="J57" s="163" t="s">
        <v>95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J98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96</v>
      </c>
    </row>
    <row r="60" s="9" customFormat="1" ht="24.96" customHeight="1">
      <c r="A60" s="9"/>
      <c r="B60" s="165"/>
      <c r="C60" s="166"/>
      <c r="D60" s="167" t="s">
        <v>160</v>
      </c>
      <c r="E60" s="168"/>
      <c r="F60" s="168"/>
      <c r="G60" s="168"/>
      <c r="H60" s="168"/>
      <c r="I60" s="168"/>
      <c r="J60" s="169">
        <f>J99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161</v>
      </c>
      <c r="E61" s="174"/>
      <c r="F61" s="174"/>
      <c r="G61" s="174"/>
      <c r="H61" s="174"/>
      <c r="I61" s="174"/>
      <c r="J61" s="175">
        <f>J100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4.88" customHeight="1">
      <c r="A62" s="10"/>
      <c r="B62" s="171"/>
      <c r="C62" s="172"/>
      <c r="D62" s="173" t="s">
        <v>162</v>
      </c>
      <c r="E62" s="174"/>
      <c r="F62" s="174"/>
      <c r="G62" s="174"/>
      <c r="H62" s="174"/>
      <c r="I62" s="174"/>
      <c r="J62" s="175">
        <f>J101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4.88" customHeight="1">
      <c r="A63" s="10"/>
      <c r="B63" s="171"/>
      <c r="C63" s="172"/>
      <c r="D63" s="173" t="s">
        <v>163</v>
      </c>
      <c r="E63" s="174"/>
      <c r="F63" s="174"/>
      <c r="G63" s="174"/>
      <c r="H63" s="174"/>
      <c r="I63" s="174"/>
      <c r="J63" s="175">
        <f>J108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71"/>
      <c r="C64" s="172"/>
      <c r="D64" s="173" t="s">
        <v>164</v>
      </c>
      <c r="E64" s="174"/>
      <c r="F64" s="174"/>
      <c r="G64" s="174"/>
      <c r="H64" s="174"/>
      <c r="I64" s="174"/>
      <c r="J64" s="175">
        <f>J120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71"/>
      <c r="C65" s="172"/>
      <c r="D65" s="173" t="s">
        <v>165</v>
      </c>
      <c r="E65" s="174"/>
      <c r="F65" s="174"/>
      <c r="G65" s="174"/>
      <c r="H65" s="174"/>
      <c r="I65" s="174"/>
      <c r="J65" s="175">
        <f>J136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71"/>
      <c r="C66" s="172"/>
      <c r="D66" s="173" t="s">
        <v>166</v>
      </c>
      <c r="E66" s="174"/>
      <c r="F66" s="174"/>
      <c r="G66" s="174"/>
      <c r="H66" s="174"/>
      <c r="I66" s="174"/>
      <c r="J66" s="175">
        <f>J147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1"/>
      <c r="C67" s="172"/>
      <c r="D67" s="173" t="s">
        <v>167</v>
      </c>
      <c r="E67" s="174"/>
      <c r="F67" s="174"/>
      <c r="G67" s="174"/>
      <c r="H67" s="174"/>
      <c r="I67" s="174"/>
      <c r="J67" s="175">
        <f>J168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71"/>
      <c r="C68" s="172"/>
      <c r="D68" s="173" t="s">
        <v>168</v>
      </c>
      <c r="E68" s="174"/>
      <c r="F68" s="174"/>
      <c r="G68" s="174"/>
      <c r="H68" s="174"/>
      <c r="I68" s="174"/>
      <c r="J68" s="175">
        <f>J169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71"/>
      <c r="C69" s="172"/>
      <c r="D69" s="173" t="s">
        <v>169</v>
      </c>
      <c r="E69" s="174"/>
      <c r="F69" s="174"/>
      <c r="G69" s="174"/>
      <c r="H69" s="174"/>
      <c r="I69" s="174"/>
      <c r="J69" s="175">
        <f>J189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1"/>
      <c r="C70" s="172"/>
      <c r="D70" s="173" t="s">
        <v>170</v>
      </c>
      <c r="E70" s="174"/>
      <c r="F70" s="174"/>
      <c r="G70" s="174"/>
      <c r="H70" s="174"/>
      <c r="I70" s="174"/>
      <c r="J70" s="175">
        <f>J220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71"/>
      <c r="C71" s="172"/>
      <c r="D71" s="173" t="s">
        <v>171</v>
      </c>
      <c r="E71" s="174"/>
      <c r="F71" s="174"/>
      <c r="G71" s="174"/>
      <c r="H71" s="174"/>
      <c r="I71" s="174"/>
      <c r="J71" s="175">
        <f>J221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71"/>
      <c r="C72" s="172"/>
      <c r="D72" s="173" t="s">
        <v>172</v>
      </c>
      <c r="E72" s="174"/>
      <c r="F72" s="174"/>
      <c r="G72" s="174"/>
      <c r="H72" s="174"/>
      <c r="I72" s="174"/>
      <c r="J72" s="175">
        <f>J230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71"/>
      <c r="C73" s="172"/>
      <c r="D73" s="173" t="s">
        <v>173</v>
      </c>
      <c r="E73" s="174"/>
      <c r="F73" s="174"/>
      <c r="G73" s="174"/>
      <c r="H73" s="174"/>
      <c r="I73" s="174"/>
      <c r="J73" s="175">
        <f>J238</f>
        <v>0</v>
      </c>
      <c r="K73" s="172"/>
      <c r="L73" s="17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1"/>
      <c r="C74" s="172"/>
      <c r="D74" s="173" t="s">
        <v>174</v>
      </c>
      <c r="E74" s="174"/>
      <c r="F74" s="174"/>
      <c r="G74" s="174"/>
      <c r="H74" s="174"/>
      <c r="I74" s="174"/>
      <c r="J74" s="175">
        <f>J240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71"/>
      <c r="C75" s="172"/>
      <c r="D75" s="173" t="s">
        <v>175</v>
      </c>
      <c r="E75" s="174"/>
      <c r="F75" s="174"/>
      <c r="G75" s="174"/>
      <c r="H75" s="174"/>
      <c r="I75" s="174"/>
      <c r="J75" s="175">
        <f>J241</f>
        <v>0</v>
      </c>
      <c r="K75" s="172"/>
      <c r="L75" s="17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71"/>
      <c r="C76" s="172"/>
      <c r="D76" s="173" t="s">
        <v>176</v>
      </c>
      <c r="E76" s="174"/>
      <c r="F76" s="174"/>
      <c r="G76" s="174"/>
      <c r="H76" s="174"/>
      <c r="I76" s="174"/>
      <c r="J76" s="175">
        <f>J248</f>
        <v>0</v>
      </c>
      <c r="K76" s="172"/>
      <c r="L76" s="17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9" customFormat="1" ht="24.96" customHeight="1">
      <c r="A77" s="9"/>
      <c r="B77" s="165"/>
      <c r="C77" s="166"/>
      <c r="D77" s="167" t="s">
        <v>177</v>
      </c>
      <c r="E77" s="168"/>
      <c r="F77" s="168"/>
      <c r="G77" s="168"/>
      <c r="H77" s="168"/>
      <c r="I77" s="168"/>
      <c r="J77" s="169">
        <f>J250</f>
        <v>0</v>
      </c>
      <c r="K77" s="166"/>
      <c r="L77" s="17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="10" customFormat="1" ht="19.92" customHeight="1">
      <c r="A78" s="10"/>
      <c r="B78" s="171"/>
      <c r="C78" s="172"/>
      <c r="D78" s="173" t="s">
        <v>178</v>
      </c>
      <c r="E78" s="174"/>
      <c r="F78" s="174"/>
      <c r="G78" s="174"/>
      <c r="H78" s="174"/>
      <c r="I78" s="174"/>
      <c r="J78" s="175">
        <f>J251</f>
        <v>0</v>
      </c>
      <c r="K78" s="172"/>
      <c r="L78" s="17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2" customFormat="1" ht="21.84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="2" customFormat="1" ht="6.96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4.96" customHeight="1">
      <c r="A85" s="38"/>
      <c r="B85" s="39"/>
      <c r="C85" s="23" t="s">
        <v>101</v>
      </c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6.5" customHeight="1">
      <c r="A88" s="38"/>
      <c r="B88" s="39"/>
      <c r="C88" s="40"/>
      <c r="D88" s="40"/>
      <c r="E88" s="160" t="str">
        <f>E7</f>
        <v>Víceúčelové hřiště Ovesné Kladruby</v>
      </c>
      <c r="F88" s="32"/>
      <c r="G88" s="32"/>
      <c r="H88" s="32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91</v>
      </c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6.5" customHeight="1">
      <c r="A90" s="38"/>
      <c r="B90" s="39"/>
      <c r="C90" s="40"/>
      <c r="D90" s="40"/>
      <c r="E90" s="69" t="str">
        <f>E9</f>
        <v>SO 01 - Víceúčelové hřiště 24x13</v>
      </c>
      <c r="F90" s="40"/>
      <c r="G90" s="40"/>
      <c r="H90" s="40"/>
      <c r="I90" s="40"/>
      <c r="J90" s="40"/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6.96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2" customHeight="1">
      <c r="A92" s="38"/>
      <c r="B92" s="39"/>
      <c r="C92" s="32" t="s">
        <v>21</v>
      </c>
      <c r="D92" s="40"/>
      <c r="E92" s="40"/>
      <c r="F92" s="27" t="str">
        <f>F12</f>
        <v>Ovesné Kladruby</v>
      </c>
      <c r="G92" s="40"/>
      <c r="H92" s="40"/>
      <c r="I92" s="32" t="s">
        <v>23</v>
      </c>
      <c r="J92" s="72" t="str">
        <f>IF(J12="","",J12)</f>
        <v>13. 12. 2020</v>
      </c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6.96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3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25</v>
      </c>
      <c r="D94" s="40"/>
      <c r="E94" s="40"/>
      <c r="F94" s="27" t="str">
        <f>E15</f>
        <v>Obec Ovesné Kladruby</v>
      </c>
      <c r="G94" s="40"/>
      <c r="H94" s="40"/>
      <c r="I94" s="32" t="s">
        <v>33</v>
      </c>
      <c r="J94" s="36" t="str">
        <f>E21</f>
        <v>Eva Palová</v>
      </c>
      <c r="K94" s="40"/>
      <c r="L94" s="13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5.15" customHeight="1">
      <c r="A95" s="38"/>
      <c r="B95" s="39"/>
      <c r="C95" s="32" t="s">
        <v>31</v>
      </c>
      <c r="D95" s="40"/>
      <c r="E95" s="40"/>
      <c r="F95" s="27" t="str">
        <f>IF(E18="","",E18)</f>
        <v>Vyplň údaj</v>
      </c>
      <c r="G95" s="40"/>
      <c r="H95" s="40"/>
      <c r="I95" s="32" t="s">
        <v>38</v>
      </c>
      <c r="J95" s="36" t="str">
        <f>E24</f>
        <v>Marek Pala</v>
      </c>
      <c r="K95" s="40"/>
      <c r="L95" s="13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0.32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3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11" customFormat="1" ht="29.28" customHeight="1">
      <c r="A97" s="177"/>
      <c r="B97" s="178"/>
      <c r="C97" s="179" t="s">
        <v>102</v>
      </c>
      <c r="D97" s="180" t="s">
        <v>61</v>
      </c>
      <c r="E97" s="180" t="s">
        <v>57</v>
      </c>
      <c r="F97" s="180" t="s">
        <v>58</v>
      </c>
      <c r="G97" s="180" t="s">
        <v>103</v>
      </c>
      <c r="H97" s="180" t="s">
        <v>104</v>
      </c>
      <c r="I97" s="180" t="s">
        <v>105</v>
      </c>
      <c r="J97" s="180" t="s">
        <v>95</v>
      </c>
      <c r="K97" s="181" t="s">
        <v>106</v>
      </c>
      <c r="L97" s="182"/>
      <c r="M97" s="92" t="s">
        <v>19</v>
      </c>
      <c r="N97" s="93" t="s">
        <v>46</v>
      </c>
      <c r="O97" s="93" t="s">
        <v>107</v>
      </c>
      <c r="P97" s="93" t="s">
        <v>108</v>
      </c>
      <c r="Q97" s="93" t="s">
        <v>109</v>
      </c>
      <c r="R97" s="93" t="s">
        <v>110</v>
      </c>
      <c r="S97" s="93" t="s">
        <v>111</v>
      </c>
      <c r="T97" s="94" t="s">
        <v>112</v>
      </c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</row>
    <row r="98" s="2" customFormat="1" ht="22.8" customHeight="1">
      <c r="A98" s="38"/>
      <c r="B98" s="39"/>
      <c r="C98" s="99" t="s">
        <v>113</v>
      </c>
      <c r="D98" s="40"/>
      <c r="E98" s="40"/>
      <c r="F98" s="40"/>
      <c r="G98" s="40"/>
      <c r="H98" s="40"/>
      <c r="I98" s="40"/>
      <c r="J98" s="183">
        <f>BK98</f>
        <v>0</v>
      </c>
      <c r="K98" s="40"/>
      <c r="L98" s="44"/>
      <c r="M98" s="95"/>
      <c r="N98" s="184"/>
      <c r="O98" s="96"/>
      <c r="P98" s="185">
        <f>P99+P250</f>
        <v>0</v>
      </c>
      <c r="Q98" s="96"/>
      <c r="R98" s="185">
        <f>R99+R250</f>
        <v>33.24436815</v>
      </c>
      <c r="S98" s="96"/>
      <c r="T98" s="186">
        <f>T99+T250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75</v>
      </c>
      <c r="AU98" s="17" t="s">
        <v>96</v>
      </c>
      <c r="BK98" s="187">
        <f>BK99+BK250</f>
        <v>0</v>
      </c>
    </row>
    <row r="99" s="12" customFormat="1" ht="25.92" customHeight="1">
      <c r="A99" s="12"/>
      <c r="B99" s="188"/>
      <c r="C99" s="189"/>
      <c r="D99" s="190" t="s">
        <v>75</v>
      </c>
      <c r="E99" s="191" t="s">
        <v>179</v>
      </c>
      <c r="F99" s="191" t="s">
        <v>180</v>
      </c>
      <c r="G99" s="189"/>
      <c r="H99" s="189"/>
      <c r="I99" s="192"/>
      <c r="J99" s="193">
        <f>BK99</f>
        <v>0</v>
      </c>
      <c r="K99" s="189"/>
      <c r="L99" s="194"/>
      <c r="M99" s="195"/>
      <c r="N99" s="196"/>
      <c r="O99" s="196"/>
      <c r="P99" s="197">
        <f>P100+P168+P220+P240+P248</f>
        <v>0</v>
      </c>
      <c r="Q99" s="196"/>
      <c r="R99" s="197">
        <f>R100+R168+R220+R240+R248</f>
        <v>32.762941689999998</v>
      </c>
      <c r="S99" s="196"/>
      <c r="T99" s="198">
        <f>T100+T168+T220+T240+T248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9" t="s">
        <v>84</v>
      </c>
      <c r="AT99" s="200" t="s">
        <v>75</v>
      </c>
      <c r="AU99" s="200" t="s">
        <v>76</v>
      </c>
      <c r="AY99" s="199" t="s">
        <v>117</v>
      </c>
      <c r="BK99" s="201">
        <f>BK100+BK168+BK220+BK240+BK248</f>
        <v>0</v>
      </c>
    </row>
    <row r="100" s="12" customFormat="1" ht="22.8" customHeight="1">
      <c r="A100" s="12"/>
      <c r="B100" s="188"/>
      <c r="C100" s="189"/>
      <c r="D100" s="190" t="s">
        <v>75</v>
      </c>
      <c r="E100" s="202" t="s">
        <v>84</v>
      </c>
      <c r="F100" s="202" t="s">
        <v>181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P101+P108+P120+P136+P147</f>
        <v>0</v>
      </c>
      <c r="Q100" s="196"/>
      <c r="R100" s="197">
        <f>R101+R108+R120+R136+R147</f>
        <v>0.001261</v>
      </c>
      <c r="S100" s="196"/>
      <c r="T100" s="198">
        <f>T101+T108+T120+T136+T147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84</v>
      </c>
      <c r="AT100" s="200" t="s">
        <v>75</v>
      </c>
      <c r="AU100" s="200" t="s">
        <v>84</v>
      </c>
      <c r="AY100" s="199" t="s">
        <v>117</v>
      </c>
      <c r="BK100" s="201">
        <f>BK101+BK108+BK120+BK136+BK147</f>
        <v>0</v>
      </c>
    </row>
    <row r="101" s="12" customFormat="1" ht="20.88" customHeight="1">
      <c r="A101" s="12"/>
      <c r="B101" s="188"/>
      <c r="C101" s="189"/>
      <c r="D101" s="190" t="s">
        <v>75</v>
      </c>
      <c r="E101" s="202" t="s">
        <v>182</v>
      </c>
      <c r="F101" s="202" t="s">
        <v>183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84</v>
      </c>
      <c r="AT101" s="200" t="s">
        <v>75</v>
      </c>
      <c r="AU101" s="200" t="s">
        <v>86</v>
      </c>
      <c r="AY101" s="199" t="s">
        <v>117</v>
      </c>
      <c r="BK101" s="201">
        <f>SUM(BK102:BK107)</f>
        <v>0</v>
      </c>
    </row>
    <row r="102" s="2" customFormat="1" ht="24.15" customHeight="1">
      <c r="A102" s="38"/>
      <c r="B102" s="39"/>
      <c r="C102" s="204" t="s">
        <v>84</v>
      </c>
      <c r="D102" s="204" t="s">
        <v>120</v>
      </c>
      <c r="E102" s="205" t="s">
        <v>184</v>
      </c>
      <c r="F102" s="206" t="s">
        <v>185</v>
      </c>
      <c r="G102" s="207" t="s">
        <v>186</v>
      </c>
      <c r="H102" s="208">
        <v>326.95999999999998</v>
      </c>
      <c r="I102" s="209"/>
      <c r="J102" s="210">
        <f>ROUND(I102*H102,2)</f>
        <v>0</v>
      </c>
      <c r="K102" s="206" t="s">
        <v>124</v>
      </c>
      <c r="L102" s="44"/>
      <c r="M102" s="211" t="s">
        <v>19</v>
      </c>
      <c r="N102" s="212" t="s">
        <v>47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136</v>
      </c>
      <c r="AT102" s="215" t="s">
        <v>120</v>
      </c>
      <c r="AU102" s="215" t="s">
        <v>132</v>
      </c>
      <c r="AY102" s="17" t="s">
        <v>117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84</v>
      </c>
      <c r="BK102" s="216">
        <f>ROUND(I102*H102,2)</f>
        <v>0</v>
      </c>
      <c r="BL102" s="17" t="s">
        <v>136</v>
      </c>
      <c r="BM102" s="215" t="s">
        <v>187</v>
      </c>
    </row>
    <row r="103" s="13" customFormat="1">
      <c r="A103" s="13"/>
      <c r="B103" s="217"/>
      <c r="C103" s="218"/>
      <c r="D103" s="219" t="s">
        <v>149</v>
      </c>
      <c r="E103" s="220" t="s">
        <v>19</v>
      </c>
      <c r="F103" s="221" t="s">
        <v>188</v>
      </c>
      <c r="G103" s="218"/>
      <c r="H103" s="220" t="s">
        <v>19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149</v>
      </c>
      <c r="AU103" s="227" t="s">
        <v>132</v>
      </c>
      <c r="AV103" s="13" t="s">
        <v>84</v>
      </c>
      <c r="AW103" s="13" t="s">
        <v>37</v>
      </c>
      <c r="AX103" s="13" t="s">
        <v>76</v>
      </c>
      <c r="AY103" s="227" t="s">
        <v>117</v>
      </c>
    </row>
    <row r="104" s="14" customFormat="1">
      <c r="A104" s="14"/>
      <c r="B104" s="228"/>
      <c r="C104" s="229"/>
      <c r="D104" s="219" t="s">
        <v>149</v>
      </c>
      <c r="E104" s="230" t="s">
        <v>19</v>
      </c>
      <c r="F104" s="231" t="s">
        <v>189</v>
      </c>
      <c r="G104" s="229"/>
      <c r="H104" s="232">
        <v>326.95999999999998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8" t="s">
        <v>149</v>
      </c>
      <c r="AU104" s="238" t="s">
        <v>132</v>
      </c>
      <c r="AV104" s="14" t="s">
        <v>86</v>
      </c>
      <c r="AW104" s="14" t="s">
        <v>37</v>
      </c>
      <c r="AX104" s="14" t="s">
        <v>76</v>
      </c>
      <c r="AY104" s="238" t="s">
        <v>117</v>
      </c>
    </row>
    <row r="105" s="2" customFormat="1" ht="24.15" customHeight="1">
      <c r="A105" s="38"/>
      <c r="B105" s="39"/>
      <c r="C105" s="204" t="s">
        <v>86</v>
      </c>
      <c r="D105" s="204" t="s">
        <v>120</v>
      </c>
      <c r="E105" s="205" t="s">
        <v>190</v>
      </c>
      <c r="F105" s="206" t="s">
        <v>191</v>
      </c>
      <c r="G105" s="207" t="s">
        <v>192</v>
      </c>
      <c r="H105" s="208">
        <v>49.043999999999997</v>
      </c>
      <c r="I105" s="209"/>
      <c r="J105" s="210">
        <f>ROUND(I105*H105,2)</f>
        <v>0</v>
      </c>
      <c r="K105" s="206" t="s">
        <v>124</v>
      </c>
      <c r="L105" s="44"/>
      <c r="M105" s="211" t="s">
        <v>19</v>
      </c>
      <c r="N105" s="212" t="s">
        <v>47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136</v>
      </c>
      <c r="AT105" s="215" t="s">
        <v>120</v>
      </c>
      <c r="AU105" s="215" t="s">
        <v>132</v>
      </c>
      <c r="AY105" s="17" t="s">
        <v>117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84</v>
      </c>
      <c r="BK105" s="216">
        <f>ROUND(I105*H105,2)</f>
        <v>0</v>
      </c>
      <c r="BL105" s="17" t="s">
        <v>136</v>
      </c>
      <c r="BM105" s="215" t="s">
        <v>193</v>
      </c>
    </row>
    <row r="106" s="13" customFormat="1">
      <c r="A106" s="13"/>
      <c r="B106" s="217"/>
      <c r="C106" s="218"/>
      <c r="D106" s="219" t="s">
        <v>149</v>
      </c>
      <c r="E106" s="220" t="s">
        <v>19</v>
      </c>
      <c r="F106" s="221" t="s">
        <v>188</v>
      </c>
      <c r="G106" s="218"/>
      <c r="H106" s="220" t="s">
        <v>19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7" t="s">
        <v>149</v>
      </c>
      <c r="AU106" s="227" t="s">
        <v>132</v>
      </c>
      <c r="AV106" s="13" t="s">
        <v>84</v>
      </c>
      <c r="AW106" s="13" t="s">
        <v>37</v>
      </c>
      <c r="AX106" s="13" t="s">
        <v>76</v>
      </c>
      <c r="AY106" s="227" t="s">
        <v>117</v>
      </c>
    </row>
    <row r="107" s="14" customFormat="1">
      <c r="A107" s="14"/>
      <c r="B107" s="228"/>
      <c r="C107" s="229"/>
      <c r="D107" s="219" t="s">
        <v>149</v>
      </c>
      <c r="E107" s="230" t="s">
        <v>19</v>
      </c>
      <c r="F107" s="231" t="s">
        <v>194</v>
      </c>
      <c r="G107" s="229"/>
      <c r="H107" s="232">
        <v>49.043999999999997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8" t="s">
        <v>149</v>
      </c>
      <c r="AU107" s="238" t="s">
        <v>132</v>
      </c>
      <c r="AV107" s="14" t="s">
        <v>86</v>
      </c>
      <c r="AW107" s="14" t="s">
        <v>37</v>
      </c>
      <c r="AX107" s="14" t="s">
        <v>76</v>
      </c>
      <c r="AY107" s="238" t="s">
        <v>117</v>
      </c>
    </row>
    <row r="108" s="12" customFormat="1" ht="20.88" customHeight="1">
      <c r="A108" s="12"/>
      <c r="B108" s="188"/>
      <c r="C108" s="189"/>
      <c r="D108" s="190" t="s">
        <v>75</v>
      </c>
      <c r="E108" s="202" t="s">
        <v>195</v>
      </c>
      <c r="F108" s="202" t="s">
        <v>196</v>
      </c>
      <c r="G108" s="189"/>
      <c r="H108" s="189"/>
      <c r="I108" s="192"/>
      <c r="J108" s="203">
        <f>BK108</f>
        <v>0</v>
      </c>
      <c r="K108" s="189"/>
      <c r="L108" s="194"/>
      <c r="M108" s="195"/>
      <c r="N108" s="196"/>
      <c r="O108" s="196"/>
      <c r="P108" s="197">
        <f>SUM(P109:P119)</f>
        <v>0</v>
      </c>
      <c r="Q108" s="196"/>
      <c r="R108" s="197">
        <f>SUM(R109:R119)</f>
        <v>0</v>
      </c>
      <c r="S108" s="196"/>
      <c r="T108" s="198">
        <f>SUM(T109:T119)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9" t="s">
        <v>84</v>
      </c>
      <c r="AT108" s="200" t="s">
        <v>75</v>
      </c>
      <c r="AU108" s="200" t="s">
        <v>86</v>
      </c>
      <c r="AY108" s="199" t="s">
        <v>117</v>
      </c>
      <c r="BK108" s="201">
        <f>SUM(BK109:BK119)</f>
        <v>0</v>
      </c>
    </row>
    <row r="109" s="2" customFormat="1" ht="37.8" customHeight="1">
      <c r="A109" s="38"/>
      <c r="B109" s="39"/>
      <c r="C109" s="204" t="s">
        <v>132</v>
      </c>
      <c r="D109" s="204" t="s">
        <v>120</v>
      </c>
      <c r="E109" s="205" t="s">
        <v>197</v>
      </c>
      <c r="F109" s="206" t="s">
        <v>198</v>
      </c>
      <c r="G109" s="207" t="s">
        <v>192</v>
      </c>
      <c r="H109" s="208">
        <v>16.158000000000001</v>
      </c>
      <c r="I109" s="209"/>
      <c r="J109" s="210">
        <f>ROUND(I109*H109,2)</f>
        <v>0</v>
      </c>
      <c r="K109" s="206" t="s">
        <v>124</v>
      </c>
      <c r="L109" s="44"/>
      <c r="M109" s="211" t="s">
        <v>19</v>
      </c>
      <c r="N109" s="212" t="s">
        <v>47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136</v>
      </c>
      <c r="AT109" s="215" t="s">
        <v>120</v>
      </c>
      <c r="AU109" s="215" t="s">
        <v>132</v>
      </c>
      <c r="AY109" s="17" t="s">
        <v>117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84</v>
      </c>
      <c r="BK109" s="216">
        <f>ROUND(I109*H109,2)</f>
        <v>0</v>
      </c>
      <c r="BL109" s="17" t="s">
        <v>136</v>
      </c>
      <c r="BM109" s="215" t="s">
        <v>199</v>
      </c>
    </row>
    <row r="110" s="14" customFormat="1">
      <c r="A110" s="14"/>
      <c r="B110" s="228"/>
      <c r="C110" s="229"/>
      <c r="D110" s="219" t="s">
        <v>149</v>
      </c>
      <c r="E110" s="230" t="s">
        <v>19</v>
      </c>
      <c r="F110" s="231" t="s">
        <v>200</v>
      </c>
      <c r="G110" s="229"/>
      <c r="H110" s="232">
        <v>12.960000000000001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8" t="s">
        <v>149</v>
      </c>
      <c r="AU110" s="238" t="s">
        <v>132</v>
      </c>
      <c r="AV110" s="14" t="s">
        <v>86</v>
      </c>
      <c r="AW110" s="14" t="s">
        <v>37</v>
      </c>
      <c r="AX110" s="14" t="s">
        <v>76</v>
      </c>
      <c r="AY110" s="238" t="s">
        <v>117</v>
      </c>
    </row>
    <row r="111" s="14" customFormat="1">
      <c r="A111" s="14"/>
      <c r="B111" s="228"/>
      <c r="C111" s="229"/>
      <c r="D111" s="219" t="s">
        <v>149</v>
      </c>
      <c r="E111" s="230" t="s">
        <v>19</v>
      </c>
      <c r="F111" s="231" t="s">
        <v>201</v>
      </c>
      <c r="G111" s="229"/>
      <c r="H111" s="232">
        <v>3.198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8" t="s">
        <v>149</v>
      </c>
      <c r="AU111" s="238" t="s">
        <v>132</v>
      </c>
      <c r="AV111" s="14" t="s">
        <v>86</v>
      </c>
      <c r="AW111" s="14" t="s">
        <v>37</v>
      </c>
      <c r="AX111" s="14" t="s">
        <v>76</v>
      </c>
      <c r="AY111" s="238" t="s">
        <v>117</v>
      </c>
    </row>
    <row r="112" s="2" customFormat="1" ht="37.8" customHeight="1">
      <c r="A112" s="38"/>
      <c r="B112" s="39"/>
      <c r="C112" s="204" t="s">
        <v>136</v>
      </c>
      <c r="D112" s="204" t="s">
        <v>120</v>
      </c>
      <c r="E112" s="205" t="s">
        <v>202</v>
      </c>
      <c r="F112" s="206" t="s">
        <v>203</v>
      </c>
      <c r="G112" s="207" t="s">
        <v>192</v>
      </c>
      <c r="H112" s="208">
        <v>9</v>
      </c>
      <c r="I112" s="209"/>
      <c r="J112" s="210">
        <f>ROUND(I112*H112,2)</f>
        <v>0</v>
      </c>
      <c r="K112" s="206" t="s">
        <v>124</v>
      </c>
      <c r="L112" s="44"/>
      <c r="M112" s="211" t="s">
        <v>19</v>
      </c>
      <c r="N112" s="212" t="s">
        <v>47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136</v>
      </c>
      <c r="AT112" s="215" t="s">
        <v>120</v>
      </c>
      <c r="AU112" s="215" t="s">
        <v>132</v>
      </c>
      <c r="AY112" s="17" t="s">
        <v>117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84</v>
      </c>
      <c r="BK112" s="216">
        <f>ROUND(I112*H112,2)</f>
        <v>0</v>
      </c>
      <c r="BL112" s="17" t="s">
        <v>136</v>
      </c>
      <c r="BM112" s="215" t="s">
        <v>204</v>
      </c>
    </row>
    <row r="113" s="13" customFormat="1">
      <c r="A113" s="13"/>
      <c r="B113" s="217"/>
      <c r="C113" s="218"/>
      <c r="D113" s="219" t="s">
        <v>149</v>
      </c>
      <c r="E113" s="220" t="s">
        <v>19</v>
      </c>
      <c r="F113" s="221" t="s">
        <v>205</v>
      </c>
      <c r="G113" s="218"/>
      <c r="H113" s="220" t="s">
        <v>19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7" t="s">
        <v>149</v>
      </c>
      <c r="AU113" s="227" t="s">
        <v>132</v>
      </c>
      <c r="AV113" s="13" t="s">
        <v>84</v>
      </c>
      <c r="AW113" s="13" t="s">
        <v>37</v>
      </c>
      <c r="AX113" s="13" t="s">
        <v>76</v>
      </c>
      <c r="AY113" s="227" t="s">
        <v>117</v>
      </c>
    </row>
    <row r="114" s="14" customFormat="1">
      <c r="A114" s="14"/>
      <c r="B114" s="228"/>
      <c r="C114" s="229"/>
      <c r="D114" s="219" t="s">
        <v>149</v>
      </c>
      <c r="E114" s="230" t="s">
        <v>19</v>
      </c>
      <c r="F114" s="231" t="s">
        <v>206</v>
      </c>
      <c r="G114" s="229"/>
      <c r="H114" s="232">
        <v>9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8" t="s">
        <v>149</v>
      </c>
      <c r="AU114" s="238" t="s">
        <v>132</v>
      </c>
      <c r="AV114" s="14" t="s">
        <v>86</v>
      </c>
      <c r="AW114" s="14" t="s">
        <v>37</v>
      </c>
      <c r="AX114" s="14" t="s">
        <v>76</v>
      </c>
      <c r="AY114" s="238" t="s">
        <v>117</v>
      </c>
    </row>
    <row r="115" s="2" customFormat="1" ht="24.15" customHeight="1">
      <c r="A115" s="38"/>
      <c r="B115" s="39"/>
      <c r="C115" s="204" t="s">
        <v>116</v>
      </c>
      <c r="D115" s="204" t="s">
        <v>120</v>
      </c>
      <c r="E115" s="205" t="s">
        <v>207</v>
      </c>
      <c r="F115" s="206" t="s">
        <v>208</v>
      </c>
      <c r="G115" s="207" t="s">
        <v>192</v>
      </c>
      <c r="H115" s="208">
        <v>1.694</v>
      </c>
      <c r="I115" s="209"/>
      <c r="J115" s="210">
        <f>ROUND(I115*H115,2)</f>
        <v>0</v>
      </c>
      <c r="K115" s="206" t="s">
        <v>124</v>
      </c>
      <c r="L115" s="44"/>
      <c r="M115" s="211" t="s">
        <v>19</v>
      </c>
      <c r="N115" s="212" t="s">
        <v>47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136</v>
      </c>
      <c r="AT115" s="215" t="s">
        <v>120</v>
      </c>
      <c r="AU115" s="215" t="s">
        <v>132</v>
      </c>
      <c r="AY115" s="17" t="s">
        <v>117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84</v>
      </c>
      <c r="BK115" s="216">
        <f>ROUND(I115*H115,2)</f>
        <v>0</v>
      </c>
      <c r="BL115" s="17" t="s">
        <v>136</v>
      </c>
      <c r="BM115" s="215" t="s">
        <v>209</v>
      </c>
    </row>
    <row r="116" s="13" customFormat="1">
      <c r="A116" s="13"/>
      <c r="B116" s="217"/>
      <c r="C116" s="218"/>
      <c r="D116" s="219" t="s">
        <v>149</v>
      </c>
      <c r="E116" s="220" t="s">
        <v>19</v>
      </c>
      <c r="F116" s="221" t="s">
        <v>210</v>
      </c>
      <c r="G116" s="218"/>
      <c r="H116" s="220" t="s">
        <v>19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7" t="s">
        <v>149</v>
      </c>
      <c r="AU116" s="227" t="s">
        <v>132</v>
      </c>
      <c r="AV116" s="13" t="s">
        <v>84</v>
      </c>
      <c r="AW116" s="13" t="s">
        <v>37</v>
      </c>
      <c r="AX116" s="13" t="s">
        <v>76</v>
      </c>
      <c r="AY116" s="227" t="s">
        <v>117</v>
      </c>
    </row>
    <row r="117" s="14" customFormat="1">
      <c r="A117" s="14"/>
      <c r="B117" s="228"/>
      <c r="C117" s="229"/>
      <c r="D117" s="219" t="s">
        <v>149</v>
      </c>
      <c r="E117" s="230" t="s">
        <v>19</v>
      </c>
      <c r="F117" s="231" t="s">
        <v>211</v>
      </c>
      <c r="G117" s="229"/>
      <c r="H117" s="232">
        <v>0.34999999999999998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8" t="s">
        <v>149</v>
      </c>
      <c r="AU117" s="238" t="s">
        <v>132</v>
      </c>
      <c r="AV117" s="14" t="s">
        <v>86</v>
      </c>
      <c r="AW117" s="14" t="s">
        <v>37</v>
      </c>
      <c r="AX117" s="14" t="s">
        <v>76</v>
      </c>
      <c r="AY117" s="238" t="s">
        <v>117</v>
      </c>
    </row>
    <row r="118" s="13" customFormat="1">
      <c r="A118" s="13"/>
      <c r="B118" s="217"/>
      <c r="C118" s="218"/>
      <c r="D118" s="219" t="s">
        <v>149</v>
      </c>
      <c r="E118" s="220" t="s">
        <v>19</v>
      </c>
      <c r="F118" s="221" t="s">
        <v>212</v>
      </c>
      <c r="G118" s="218"/>
      <c r="H118" s="220" t="s">
        <v>19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7" t="s">
        <v>149</v>
      </c>
      <c r="AU118" s="227" t="s">
        <v>132</v>
      </c>
      <c r="AV118" s="13" t="s">
        <v>84</v>
      </c>
      <c r="AW118" s="13" t="s">
        <v>37</v>
      </c>
      <c r="AX118" s="13" t="s">
        <v>76</v>
      </c>
      <c r="AY118" s="227" t="s">
        <v>117</v>
      </c>
    </row>
    <row r="119" s="14" customFormat="1">
      <c r="A119" s="14"/>
      <c r="B119" s="228"/>
      <c r="C119" s="229"/>
      <c r="D119" s="219" t="s">
        <v>149</v>
      </c>
      <c r="E119" s="230" t="s">
        <v>19</v>
      </c>
      <c r="F119" s="231" t="s">
        <v>213</v>
      </c>
      <c r="G119" s="229"/>
      <c r="H119" s="232">
        <v>1.3440000000000001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8" t="s">
        <v>149</v>
      </c>
      <c r="AU119" s="238" t="s">
        <v>132</v>
      </c>
      <c r="AV119" s="14" t="s">
        <v>86</v>
      </c>
      <c r="AW119" s="14" t="s">
        <v>37</v>
      </c>
      <c r="AX119" s="14" t="s">
        <v>76</v>
      </c>
      <c r="AY119" s="238" t="s">
        <v>117</v>
      </c>
    </row>
    <row r="120" s="12" customFormat="1" ht="20.88" customHeight="1">
      <c r="A120" s="12"/>
      <c r="B120" s="188"/>
      <c r="C120" s="189"/>
      <c r="D120" s="190" t="s">
        <v>75</v>
      </c>
      <c r="E120" s="202" t="s">
        <v>214</v>
      </c>
      <c r="F120" s="202" t="s">
        <v>215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SUM(P121:P135)</f>
        <v>0</v>
      </c>
      <c r="Q120" s="196"/>
      <c r="R120" s="197">
        <f>SUM(R121:R135)</f>
        <v>0</v>
      </c>
      <c r="S120" s="196"/>
      <c r="T120" s="198">
        <f>SUM(T121:T135)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9" t="s">
        <v>84</v>
      </c>
      <c r="AT120" s="200" t="s">
        <v>75</v>
      </c>
      <c r="AU120" s="200" t="s">
        <v>86</v>
      </c>
      <c r="AY120" s="199" t="s">
        <v>117</v>
      </c>
      <c r="BK120" s="201">
        <f>SUM(BK121:BK135)</f>
        <v>0</v>
      </c>
    </row>
    <row r="121" s="2" customFormat="1" ht="49.05" customHeight="1">
      <c r="A121" s="38"/>
      <c r="B121" s="39"/>
      <c r="C121" s="204" t="s">
        <v>145</v>
      </c>
      <c r="D121" s="204" t="s">
        <v>120</v>
      </c>
      <c r="E121" s="205" t="s">
        <v>216</v>
      </c>
      <c r="F121" s="206" t="s">
        <v>217</v>
      </c>
      <c r="G121" s="207" t="s">
        <v>192</v>
      </c>
      <c r="H121" s="208">
        <v>6.4800000000000004</v>
      </c>
      <c r="I121" s="209"/>
      <c r="J121" s="210">
        <f>ROUND(I121*H121,2)</f>
        <v>0</v>
      </c>
      <c r="K121" s="206" t="s">
        <v>124</v>
      </c>
      <c r="L121" s="44"/>
      <c r="M121" s="211" t="s">
        <v>19</v>
      </c>
      <c r="N121" s="212" t="s">
        <v>47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136</v>
      </c>
      <c r="AT121" s="215" t="s">
        <v>120</v>
      </c>
      <c r="AU121" s="215" t="s">
        <v>132</v>
      </c>
      <c r="AY121" s="17" t="s">
        <v>117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84</v>
      </c>
      <c r="BK121" s="216">
        <f>ROUND(I121*H121,2)</f>
        <v>0</v>
      </c>
      <c r="BL121" s="17" t="s">
        <v>136</v>
      </c>
      <c r="BM121" s="215" t="s">
        <v>218</v>
      </c>
    </row>
    <row r="122" s="14" customFormat="1">
      <c r="A122" s="14"/>
      <c r="B122" s="228"/>
      <c r="C122" s="229"/>
      <c r="D122" s="219" t="s">
        <v>149</v>
      </c>
      <c r="E122" s="230" t="s">
        <v>19</v>
      </c>
      <c r="F122" s="231" t="s">
        <v>219</v>
      </c>
      <c r="G122" s="229"/>
      <c r="H122" s="232">
        <v>6.4800000000000004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8" t="s">
        <v>149</v>
      </c>
      <c r="AU122" s="238" t="s">
        <v>132</v>
      </c>
      <c r="AV122" s="14" t="s">
        <v>86</v>
      </c>
      <c r="AW122" s="14" t="s">
        <v>37</v>
      </c>
      <c r="AX122" s="14" t="s">
        <v>76</v>
      </c>
      <c r="AY122" s="238" t="s">
        <v>117</v>
      </c>
    </row>
    <row r="123" s="2" customFormat="1" ht="62.7" customHeight="1">
      <c r="A123" s="38"/>
      <c r="B123" s="39"/>
      <c r="C123" s="204" t="s">
        <v>151</v>
      </c>
      <c r="D123" s="204" t="s">
        <v>120</v>
      </c>
      <c r="E123" s="205" t="s">
        <v>220</v>
      </c>
      <c r="F123" s="206" t="s">
        <v>221</v>
      </c>
      <c r="G123" s="207" t="s">
        <v>192</v>
      </c>
      <c r="H123" s="208">
        <v>121.7</v>
      </c>
      <c r="I123" s="209"/>
      <c r="J123" s="210">
        <f>ROUND(I123*H123,2)</f>
        <v>0</v>
      </c>
      <c r="K123" s="206" t="s">
        <v>124</v>
      </c>
      <c r="L123" s="44"/>
      <c r="M123" s="211" t="s">
        <v>19</v>
      </c>
      <c r="N123" s="212" t="s">
        <v>47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136</v>
      </c>
      <c r="AT123" s="215" t="s">
        <v>120</v>
      </c>
      <c r="AU123" s="215" t="s">
        <v>132</v>
      </c>
      <c r="AY123" s="17" t="s">
        <v>117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84</v>
      </c>
      <c r="BK123" s="216">
        <f>ROUND(I123*H123,2)</f>
        <v>0</v>
      </c>
      <c r="BL123" s="17" t="s">
        <v>136</v>
      </c>
      <c r="BM123" s="215" t="s">
        <v>222</v>
      </c>
    </row>
    <row r="124" s="14" customFormat="1">
      <c r="A124" s="14"/>
      <c r="B124" s="228"/>
      <c r="C124" s="229"/>
      <c r="D124" s="219" t="s">
        <v>149</v>
      </c>
      <c r="E124" s="230" t="s">
        <v>19</v>
      </c>
      <c r="F124" s="231" t="s">
        <v>223</v>
      </c>
      <c r="G124" s="229"/>
      <c r="H124" s="232">
        <v>49.043999999999997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8" t="s">
        <v>149</v>
      </c>
      <c r="AU124" s="238" t="s">
        <v>132</v>
      </c>
      <c r="AV124" s="14" t="s">
        <v>86</v>
      </c>
      <c r="AW124" s="14" t="s">
        <v>37</v>
      </c>
      <c r="AX124" s="14" t="s">
        <v>76</v>
      </c>
      <c r="AY124" s="238" t="s">
        <v>117</v>
      </c>
    </row>
    <row r="125" s="14" customFormat="1">
      <c r="A125" s="14"/>
      <c r="B125" s="228"/>
      <c r="C125" s="229"/>
      <c r="D125" s="219" t="s">
        <v>149</v>
      </c>
      <c r="E125" s="230" t="s">
        <v>19</v>
      </c>
      <c r="F125" s="231" t="s">
        <v>224</v>
      </c>
      <c r="G125" s="229"/>
      <c r="H125" s="232">
        <v>49.043999999999997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8" t="s">
        <v>149</v>
      </c>
      <c r="AU125" s="238" t="s">
        <v>132</v>
      </c>
      <c r="AV125" s="14" t="s">
        <v>86</v>
      </c>
      <c r="AW125" s="14" t="s">
        <v>37</v>
      </c>
      <c r="AX125" s="14" t="s">
        <v>76</v>
      </c>
      <c r="AY125" s="238" t="s">
        <v>117</v>
      </c>
    </row>
    <row r="126" s="14" customFormat="1">
      <c r="A126" s="14"/>
      <c r="B126" s="228"/>
      <c r="C126" s="229"/>
      <c r="D126" s="219" t="s">
        <v>149</v>
      </c>
      <c r="E126" s="230" t="s">
        <v>19</v>
      </c>
      <c r="F126" s="231" t="s">
        <v>225</v>
      </c>
      <c r="G126" s="229"/>
      <c r="H126" s="232">
        <v>16.158000000000001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8" t="s">
        <v>149</v>
      </c>
      <c r="AU126" s="238" t="s">
        <v>132</v>
      </c>
      <c r="AV126" s="14" t="s">
        <v>86</v>
      </c>
      <c r="AW126" s="14" t="s">
        <v>37</v>
      </c>
      <c r="AX126" s="14" t="s">
        <v>76</v>
      </c>
      <c r="AY126" s="238" t="s">
        <v>117</v>
      </c>
    </row>
    <row r="127" s="14" customFormat="1">
      <c r="A127" s="14"/>
      <c r="B127" s="228"/>
      <c r="C127" s="229"/>
      <c r="D127" s="219" t="s">
        <v>149</v>
      </c>
      <c r="E127" s="230" t="s">
        <v>19</v>
      </c>
      <c r="F127" s="231" t="s">
        <v>226</v>
      </c>
      <c r="G127" s="229"/>
      <c r="H127" s="232">
        <v>9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38" t="s">
        <v>149</v>
      </c>
      <c r="AU127" s="238" t="s">
        <v>132</v>
      </c>
      <c r="AV127" s="14" t="s">
        <v>86</v>
      </c>
      <c r="AW127" s="14" t="s">
        <v>37</v>
      </c>
      <c r="AX127" s="14" t="s">
        <v>76</v>
      </c>
      <c r="AY127" s="238" t="s">
        <v>117</v>
      </c>
    </row>
    <row r="128" s="14" customFormat="1">
      <c r="A128" s="14"/>
      <c r="B128" s="228"/>
      <c r="C128" s="229"/>
      <c r="D128" s="219" t="s">
        <v>149</v>
      </c>
      <c r="E128" s="230" t="s">
        <v>19</v>
      </c>
      <c r="F128" s="231" t="s">
        <v>227</v>
      </c>
      <c r="G128" s="229"/>
      <c r="H128" s="232">
        <v>1.694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8" t="s">
        <v>149</v>
      </c>
      <c r="AU128" s="238" t="s">
        <v>132</v>
      </c>
      <c r="AV128" s="14" t="s">
        <v>86</v>
      </c>
      <c r="AW128" s="14" t="s">
        <v>37</v>
      </c>
      <c r="AX128" s="14" t="s">
        <v>76</v>
      </c>
      <c r="AY128" s="238" t="s">
        <v>117</v>
      </c>
    </row>
    <row r="129" s="14" customFormat="1">
      <c r="A129" s="14"/>
      <c r="B129" s="228"/>
      <c r="C129" s="229"/>
      <c r="D129" s="219" t="s">
        <v>149</v>
      </c>
      <c r="E129" s="230" t="s">
        <v>19</v>
      </c>
      <c r="F129" s="231" t="s">
        <v>228</v>
      </c>
      <c r="G129" s="229"/>
      <c r="H129" s="232">
        <v>-3.2400000000000002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8" t="s">
        <v>149</v>
      </c>
      <c r="AU129" s="238" t="s">
        <v>132</v>
      </c>
      <c r="AV129" s="14" t="s">
        <v>86</v>
      </c>
      <c r="AW129" s="14" t="s">
        <v>37</v>
      </c>
      <c r="AX129" s="14" t="s">
        <v>76</v>
      </c>
      <c r="AY129" s="238" t="s">
        <v>117</v>
      </c>
    </row>
    <row r="130" s="2" customFormat="1" ht="62.7" customHeight="1">
      <c r="A130" s="38"/>
      <c r="B130" s="39"/>
      <c r="C130" s="204" t="s">
        <v>155</v>
      </c>
      <c r="D130" s="204" t="s">
        <v>120</v>
      </c>
      <c r="E130" s="205" t="s">
        <v>229</v>
      </c>
      <c r="F130" s="206" t="s">
        <v>230</v>
      </c>
      <c r="G130" s="207" t="s">
        <v>192</v>
      </c>
      <c r="H130" s="208">
        <v>121.7</v>
      </c>
      <c r="I130" s="209"/>
      <c r="J130" s="210">
        <f>ROUND(I130*H130,2)</f>
        <v>0</v>
      </c>
      <c r="K130" s="206" t="s">
        <v>124</v>
      </c>
      <c r="L130" s="44"/>
      <c r="M130" s="211" t="s">
        <v>19</v>
      </c>
      <c r="N130" s="212" t="s">
        <v>47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136</v>
      </c>
      <c r="AT130" s="215" t="s">
        <v>120</v>
      </c>
      <c r="AU130" s="215" t="s">
        <v>132</v>
      </c>
      <c r="AY130" s="17" t="s">
        <v>117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84</v>
      </c>
      <c r="BK130" s="216">
        <f>ROUND(I130*H130,2)</f>
        <v>0</v>
      </c>
      <c r="BL130" s="17" t="s">
        <v>136</v>
      </c>
      <c r="BM130" s="215" t="s">
        <v>231</v>
      </c>
    </row>
    <row r="131" s="13" customFormat="1">
      <c r="A131" s="13"/>
      <c r="B131" s="217"/>
      <c r="C131" s="218"/>
      <c r="D131" s="219" t="s">
        <v>149</v>
      </c>
      <c r="E131" s="220" t="s">
        <v>19</v>
      </c>
      <c r="F131" s="221" t="s">
        <v>232</v>
      </c>
      <c r="G131" s="218"/>
      <c r="H131" s="220" t="s">
        <v>19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7" t="s">
        <v>149</v>
      </c>
      <c r="AU131" s="227" t="s">
        <v>132</v>
      </c>
      <c r="AV131" s="13" t="s">
        <v>84</v>
      </c>
      <c r="AW131" s="13" t="s">
        <v>37</v>
      </c>
      <c r="AX131" s="13" t="s">
        <v>76</v>
      </c>
      <c r="AY131" s="227" t="s">
        <v>117</v>
      </c>
    </row>
    <row r="132" s="14" customFormat="1">
      <c r="A132" s="14"/>
      <c r="B132" s="228"/>
      <c r="C132" s="229"/>
      <c r="D132" s="219" t="s">
        <v>149</v>
      </c>
      <c r="E132" s="230" t="s">
        <v>19</v>
      </c>
      <c r="F132" s="231" t="s">
        <v>233</v>
      </c>
      <c r="G132" s="229"/>
      <c r="H132" s="232">
        <v>121.7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8" t="s">
        <v>149</v>
      </c>
      <c r="AU132" s="238" t="s">
        <v>132</v>
      </c>
      <c r="AV132" s="14" t="s">
        <v>86</v>
      </c>
      <c r="AW132" s="14" t="s">
        <v>37</v>
      </c>
      <c r="AX132" s="14" t="s">
        <v>76</v>
      </c>
      <c r="AY132" s="238" t="s">
        <v>117</v>
      </c>
    </row>
    <row r="133" s="2" customFormat="1" ht="37.8" customHeight="1">
      <c r="A133" s="38"/>
      <c r="B133" s="39"/>
      <c r="C133" s="204" t="s">
        <v>234</v>
      </c>
      <c r="D133" s="204" t="s">
        <v>120</v>
      </c>
      <c r="E133" s="205" t="s">
        <v>235</v>
      </c>
      <c r="F133" s="206" t="s">
        <v>236</v>
      </c>
      <c r="G133" s="207" t="s">
        <v>192</v>
      </c>
      <c r="H133" s="208">
        <v>5</v>
      </c>
      <c r="I133" s="209"/>
      <c r="J133" s="210">
        <f>ROUND(I133*H133,2)</f>
        <v>0</v>
      </c>
      <c r="K133" s="206" t="s">
        <v>124</v>
      </c>
      <c r="L133" s="44"/>
      <c r="M133" s="211" t="s">
        <v>19</v>
      </c>
      <c r="N133" s="212" t="s">
        <v>47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136</v>
      </c>
      <c r="AT133" s="215" t="s">
        <v>120</v>
      </c>
      <c r="AU133" s="215" t="s">
        <v>132</v>
      </c>
      <c r="AY133" s="17" t="s">
        <v>117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84</v>
      </c>
      <c r="BK133" s="216">
        <f>ROUND(I133*H133,2)</f>
        <v>0</v>
      </c>
      <c r="BL133" s="17" t="s">
        <v>136</v>
      </c>
      <c r="BM133" s="215" t="s">
        <v>237</v>
      </c>
    </row>
    <row r="134" s="13" customFormat="1">
      <c r="A134" s="13"/>
      <c r="B134" s="217"/>
      <c r="C134" s="218"/>
      <c r="D134" s="219" t="s">
        <v>149</v>
      </c>
      <c r="E134" s="220" t="s">
        <v>19</v>
      </c>
      <c r="F134" s="221" t="s">
        <v>238</v>
      </c>
      <c r="G134" s="218"/>
      <c r="H134" s="220" t="s">
        <v>19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7" t="s">
        <v>149</v>
      </c>
      <c r="AU134" s="227" t="s">
        <v>132</v>
      </c>
      <c r="AV134" s="13" t="s">
        <v>84</v>
      </c>
      <c r="AW134" s="13" t="s">
        <v>37</v>
      </c>
      <c r="AX134" s="13" t="s">
        <v>76</v>
      </c>
      <c r="AY134" s="227" t="s">
        <v>117</v>
      </c>
    </row>
    <row r="135" s="14" customFormat="1">
      <c r="A135" s="14"/>
      <c r="B135" s="228"/>
      <c r="C135" s="229"/>
      <c r="D135" s="219" t="s">
        <v>149</v>
      </c>
      <c r="E135" s="230" t="s">
        <v>19</v>
      </c>
      <c r="F135" s="231" t="s">
        <v>239</v>
      </c>
      <c r="G135" s="229"/>
      <c r="H135" s="232">
        <v>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8" t="s">
        <v>149</v>
      </c>
      <c r="AU135" s="238" t="s">
        <v>132</v>
      </c>
      <c r="AV135" s="14" t="s">
        <v>86</v>
      </c>
      <c r="AW135" s="14" t="s">
        <v>37</v>
      </c>
      <c r="AX135" s="14" t="s">
        <v>76</v>
      </c>
      <c r="AY135" s="238" t="s">
        <v>117</v>
      </c>
    </row>
    <row r="136" s="12" customFormat="1" ht="20.88" customHeight="1">
      <c r="A136" s="12"/>
      <c r="B136" s="188"/>
      <c r="C136" s="189"/>
      <c r="D136" s="190" t="s">
        <v>75</v>
      </c>
      <c r="E136" s="202" t="s">
        <v>240</v>
      </c>
      <c r="F136" s="202" t="s">
        <v>241</v>
      </c>
      <c r="G136" s="189"/>
      <c r="H136" s="189"/>
      <c r="I136" s="192"/>
      <c r="J136" s="203">
        <f>BK136</f>
        <v>0</v>
      </c>
      <c r="K136" s="189"/>
      <c r="L136" s="194"/>
      <c r="M136" s="195"/>
      <c r="N136" s="196"/>
      <c r="O136" s="196"/>
      <c r="P136" s="197">
        <f>SUM(P137:P146)</f>
        <v>0</v>
      </c>
      <c r="Q136" s="196"/>
      <c r="R136" s="197">
        <f>SUM(R137:R146)</f>
        <v>0</v>
      </c>
      <c r="S136" s="196"/>
      <c r="T136" s="198">
        <f>SUM(T137:T146)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9" t="s">
        <v>84</v>
      </c>
      <c r="AT136" s="200" t="s">
        <v>75</v>
      </c>
      <c r="AU136" s="200" t="s">
        <v>86</v>
      </c>
      <c r="AY136" s="199" t="s">
        <v>117</v>
      </c>
      <c r="BK136" s="201">
        <f>SUM(BK137:BK146)</f>
        <v>0</v>
      </c>
    </row>
    <row r="137" s="2" customFormat="1" ht="37.8" customHeight="1">
      <c r="A137" s="38"/>
      <c r="B137" s="39"/>
      <c r="C137" s="204" t="s">
        <v>242</v>
      </c>
      <c r="D137" s="204" t="s">
        <v>120</v>
      </c>
      <c r="E137" s="205" t="s">
        <v>243</v>
      </c>
      <c r="F137" s="206" t="s">
        <v>244</v>
      </c>
      <c r="G137" s="207" t="s">
        <v>245</v>
      </c>
      <c r="H137" s="208">
        <v>243.40000000000001</v>
      </c>
      <c r="I137" s="209"/>
      <c r="J137" s="210">
        <f>ROUND(I137*H137,2)</f>
        <v>0</v>
      </c>
      <c r="K137" s="206" t="s">
        <v>124</v>
      </c>
      <c r="L137" s="44"/>
      <c r="M137" s="211" t="s">
        <v>19</v>
      </c>
      <c r="N137" s="212" t="s">
        <v>47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136</v>
      </c>
      <c r="AT137" s="215" t="s">
        <v>120</v>
      </c>
      <c r="AU137" s="215" t="s">
        <v>132</v>
      </c>
      <c r="AY137" s="17" t="s">
        <v>117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84</v>
      </c>
      <c r="BK137" s="216">
        <f>ROUND(I137*H137,2)</f>
        <v>0</v>
      </c>
      <c r="BL137" s="17" t="s">
        <v>136</v>
      </c>
      <c r="BM137" s="215" t="s">
        <v>246</v>
      </c>
    </row>
    <row r="138" s="14" customFormat="1">
      <c r="A138" s="14"/>
      <c r="B138" s="228"/>
      <c r="C138" s="229"/>
      <c r="D138" s="219" t="s">
        <v>149</v>
      </c>
      <c r="E138" s="230" t="s">
        <v>19</v>
      </c>
      <c r="F138" s="231" t="s">
        <v>233</v>
      </c>
      <c r="G138" s="229"/>
      <c r="H138" s="232">
        <v>121.7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38" t="s">
        <v>149</v>
      </c>
      <c r="AU138" s="238" t="s">
        <v>132</v>
      </c>
      <c r="AV138" s="14" t="s">
        <v>86</v>
      </c>
      <c r="AW138" s="14" t="s">
        <v>37</v>
      </c>
      <c r="AX138" s="14" t="s">
        <v>76</v>
      </c>
      <c r="AY138" s="238" t="s">
        <v>117</v>
      </c>
    </row>
    <row r="139" s="14" customFormat="1">
      <c r="A139" s="14"/>
      <c r="B139" s="228"/>
      <c r="C139" s="229"/>
      <c r="D139" s="219" t="s">
        <v>149</v>
      </c>
      <c r="E139" s="229"/>
      <c r="F139" s="231" t="s">
        <v>247</v>
      </c>
      <c r="G139" s="229"/>
      <c r="H139" s="232">
        <v>243.40000000000001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38" t="s">
        <v>149</v>
      </c>
      <c r="AU139" s="238" t="s">
        <v>132</v>
      </c>
      <c r="AV139" s="14" t="s">
        <v>86</v>
      </c>
      <c r="AW139" s="14" t="s">
        <v>4</v>
      </c>
      <c r="AX139" s="14" t="s">
        <v>84</v>
      </c>
      <c r="AY139" s="238" t="s">
        <v>117</v>
      </c>
    </row>
    <row r="140" s="2" customFormat="1" ht="37.8" customHeight="1">
      <c r="A140" s="38"/>
      <c r="B140" s="39"/>
      <c r="C140" s="204" t="s">
        <v>248</v>
      </c>
      <c r="D140" s="204" t="s">
        <v>120</v>
      </c>
      <c r="E140" s="205" t="s">
        <v>249</v>
      </c>
      <c r="F140" s="206" t="s">
        <v>250</v>
      </c>
      <c r="G140" s="207" t="s">
        <v>192</v>
      </c>
      <c r="H140" s="208">
        <v>49.043999999999997</v>
      </c>
      <c r="I140" s="209"/>
      <c r="J140" s="210">
        <f>ROUND(I140*H140,2)</f>
        <v>0</v>
      </c>
      <c r="K140" s="206" t="s">
        <v>124</v>
      </c>
      <c r="L140" s="44"/>
      <c r="M140" s="211" t="s">
        <v>19</v>
      </c>
      <c r="N140" s="212" t="s">
        <v>47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136</v>
      </c>
      <c r="AT140" s="215" t="s">
        <v>120</v>
      </c>
      <c r="AU140" s="215" t="s">
        <v>132</v>
      </c>
      <c r="AY140" s="17" t="s">
        <v>117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84</v>
      </c>
      <c r="BK140" s="216">
        <f>ROUND(I140*H140,2)</f>
        <v>0</v>
      </c>
      <c r="BL140" s="17" t="s">
        <v>136</v>
      </c>
      <c r="BM140" s="215" t="s">
        <v>251</v>
      </c>
    </row>
    <row r="141" s="14" customFormat="1">
      <c r="A141" s="14"/>
      <c r="B141" s="228"/>
      <c r="C141" s="229"/>
      <c r="D141" s="219" t="s">
        <v>149</v>
      </c>
      <c r="E141" s="230" t="s">
        <v>19</v>
      </c>
      <c r="F141" s="231" t="s">
        <v>223</v>
      </c>
      <c r="G141" s="229"/>
      <c r="H141" s="232">
        <v>49.043999999999997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8" t="s">
        <v>149</v>
      </c>
      <c r="AU141" s="238" t="s">
        <v>132</v>
      </c>
      <c r="AV141" s="14" t="s">
        <v>86</v>
      </c>
      <c r="AW141" s="14" t="s">
        <v>37</v>
      </c>
      <c r="AX141" s="14" t="s">
        <v>76</v>
      </c>
      <c r="AY141" s="238" t="s">
        <v>117</v>
      </c>
    </row>
    <row r="142" s="2" customFormat="1" ht="37.8" customHeight="1">
      <c r="A142" s="38"/>
      <c r="B142" s="39"/>
      <c r="C142" s="204" t="s">
        <v>182</v>
      </c>
      <c r="D142" s="204" t="s">
        <v>120</v>
      </c>
      <c r="E142" s="205" t="s">
        <v>252</v>
      </c>
      <c r="F142" s="206" t="s">
        <v>253</v>
      </c>
      <c r="G142" s="207" t="s">
        <v>192</v>
      </c>
      <c r="H142" s="208">
        <v>3.2400000000000002</v>
      </c>
      <c r="I142" s="209"/>
      <c r="J142" s="210">
        <f>ROUND(I142*H142,2)</f>
        <v>0</v>
      </c>
      <c r="K142" s="206" t="s">
        <v>124</v>
      </c>
      <c r="L142" s="44"/>
      <c r="M142" s="211" t="s">
        <v>19</v>
      </c>
      <c r="N142" s="212" t="s">
        <v>47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136</v>
      </c>
      <c r="AT142" s="215" t="s">
        <v>120</v>
      </c>
      <c r="AU142" s="215" t="s">
        <v>132</v>
      </c>
      <c r="AY142" s="17" t="s">
        <v>117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84</v>
      </c>
      <c r="BK142" s="216">
        <f>ROUND(I142*H142,2)</f>
        <v>0</v>
      </c>
      <c r="BL142" s="17" t="s">
        <v>136</v>
      </c>
      <c r="BM142" s="215" t="s">
        <v>254</v>
      </c>
    </row>
    <row r="143" s="13" customFormat="1">
      <c r="A143" s="13"/>
      <c r="B143" s="217"/>
      <c r="C143" s="218"/>
      <c r="D143" s="219" t="s">
        <v>149</v>
      </c>
      <c r="E143" s="220" t="s">
        <v>19</v>
      </c>
      <c r="F143" s="221" t="s">
        <v>205</v>
      </c>
      <c r="G143" s="218"/>
      <c r="H143" s="220" t="s">
        <v>19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7" t="s">
        <v>149</v>
      </c>
      <c r="AU143" s="227" t="s">
        <v>132</v>
      </c>
      <c r="AV143" s="13" t="s">
        <v>84</v>
      </c>
      <c r="AW143" s="13" t="s">
        <v>37</v>
      </c>
      <c r="AX143" s="13" t="s">
        <v>76</v>
      </c>
      <c r="AY143" s="227" t="s">
        <v>117</v>
      </c>
    </row>
    <row r="144" s="14" customFormat="1">
      <c r="A144" s="14"/>
      <c r="B144" s="228"/>
      <c r="C144" s="229"/>
      <c r="D144" s="219" t="s">
        <v>149</v>
      </c>
      <c r="E144" s="230" t="s">
        <v>19</v>
      </c>
      <c r="F144" s="231" t="s">
        <v>255</v>
      </c>
      <c r="G144" s="229"/>
      <c r="H144" s="232">
        <v>3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8" t="s">
        <v>149</v>
      </c>
      <c r="AU144" s="238" t="s">
        <v>132</v>
      </c>
      <c r="AV144" s="14" t="s">
        <v>86</v>
      </c>
      <c r="AW144" s="14" t="s">
        <v>37</v>
      </c>
      <c r="AX144" s="14" t="s">
        <v>76</v>
      </c>
      <c r="AY144" s="238" t="s">
        <v>117</v>
      </c>
    </row>
    <row r="145" s="13" customFormat="1">
      <c r="A145" s="13"/>
      <c r="B145" s="217"/>
      <c r="C145" s="218"/>
      <c r="D145" s="219" t="s">
        <v>149</v>
      </c>
      <c r="E145" s="220" t="s">
        <v>19</v>
      </c>
      <c r="F145" s="221" t="s">
        <v>256</v>
      </c>
      <c r="G145" s="218"/>
      <c r="H145" s="220" t="s">
        <v>19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7" t="s">
        <v>149</v>
      </c>
      <c r="AU145" s="227" t="s">
        <v>132</v>
      </c>
      <c r="AV145" s="13" t="s">
        <v>84</v>
      </c>
      <c r="AW145" s="13" t="s">
        <v>37</v>
      </c>
      <c r="AX145" s="13" t="s">
        <v>76</v>
      </c>
      <c r="AY145" s="227" t="s">
        <v>117</v>
      </c>
    </row>
    <row r="146" s="14" customFormat="1">
      <c r="A146" s="14"/>
      <c r="B146" s="228"/>
      <c r="C146" s="229"/>
      <c r="D146" s="219" t="s">
        <v>149</v>
      </c>
      <c r="E146" s="230" t="s">
        <v>19</v>
      </c>
      <c r="F146" s="231" t="s">
        <v>257</v>
      </c>
      <c r="G146" s="229"/>
      <c r="H146" s="232">
        <v>0.23999999999999999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8" t="s">
        <v>149</v>
      </c>
      <c r="AU146" s="238" t="s">
        <v>132</v>
      </c>
      <c r="AV146" s="14" t="s">
        <v>86</v>
      </c>
      <c r="AW146" s="14" t="s">
        <v>37</v>
      </c>
      <c r="AX146" s="14" t="s">
        <v>76</v>
      </c>
      <c r="AY146" s="238" t="s">
        <v>117</v>
      </c>
    </row>
    <row r="147" s="12" customFormat="1" ht="20.88" customHeight="1">
      <c r="A147" s="12"/>
      <c r="B147" s="188"/>
      <c r="C147" s="189"/>
      <c r="D147" s="190" t="s">
        <v>75</v>
      </c>
      <c r="E147" s="202" t="s">
        <v>258</v>
      </c>
      <c r="F147" s="202" t="s">
        <v>259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SUM(P148:P167)</f>
        <v>0</v>
      </c>
      <c r="Q147" s="196"/>
      <c r="R147" s="197">
        <f>SUM(R148:R167)</f>
        <v>0.001261</v>
      </c>
      <c r="S147" s="196"/>
      <c r="T147" s="198">
        <f>SUM(T148:T167)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9" t="s">
        <v>84</v>
      </c>
      <c r="AT147" s="200" t="s">
        <v>75</v>
      </c>
      <c r="AU147" s="200" t="s">
        <v>86</v>
      </c>
      <c r="AY147" s="199" t="s">
        <v>117</v>
      </c>
      <c r="BK147" s="201">
        <f>SUM(BK148:BK167)</f>
        <v>0</v>
      </c>
    </row>
    <row r="148" s="2" customFormat="1" ht="37.8" customHeight="1">
      <c r="A148" s="38"/>
      <c r="B148" s="39"/>
      <c r="C148" s="204" t="s">
        <v>195</v>
      </c>
      <c r="D148" s="204" t="s">
        <v>120</v>
      </c>
      <c r="E148" s="205" t="s">
        <v>260</v>
      </c>
      <c r="F148" s="206" t="s">
        <v>261</v>
      </c>
      <c r="G148" s="207" t="s">
        <v>186</v>
      </c>
      <c r="H148" s="208">
        <v>38</v>
      </c>
      <c r="I148" s="209"/>
      <c r="J148" s="210">
        <f>ROUND(I148*H148,2)</f>
        <v>0</v>
      </c>
      <c r="K148" s="206" t="s">
        <v>124</v>
      </c>
      <c r="L148" s="44"/>
      <c r="M148" s="211" t="s">
        <v>19</v>
      </c>
      <c r="N148" s="212" t="s">
        <v>47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136</v>
      </c>
      <c r="AT148" s="215" t="s">
        <v>120</v>
      </c>
      <c r="AU148" s="215" t="s">
        <v>132</v>
      </c>
      <c r="AY148" s="17" t="s">
        <v>117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84</v>
      </c>
      <c r="BK148" s="216">
        <f>ROUND(I148*H148,2)</f>
        <v>0</v>
      </c>
      <c r="BL148" s="17" t="s">
        <v>136</v>
      </c>
      <c r="BM148" s="215" t="s">
        <v>262</v>
      </c>
    </row>
    <row r="149" s="14" customFormat="1">
      <c r="A149" s="14"/>
      <c r="B149" s="228"/>
      <c r="C149" s="229"/>
      <c r="D149" s="219" t="s">
        <v>149</v>
      </c>
      <c r="E149" s="230" t="s">
        <v>19</v>
      </c>
      <c r="F149" s="231" t="s">
        <v>263</v>
      </c>
      <c r="G149" s="229"/>
      <c r="H149" s="232">
        <v>38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8" t="s">
        <v>149</v>
      </c>
      <c r="AU149" s="238" t="s">
        <v>132</v>
      </c>
      <c r="AV149" s="14" t="s">
        <v>86</v>
      </c>
      <c r="AW149" s="14" t="s">
        <v>37</v>
      </c>
      <c r="AX149" s="14" t="s">
        <v>76</v>
      </c>
      <c r="AY149" s="238" t="s">
        <v>117</v>
      </c>
    </row>
    <row r="150" s="2" customFormat="1" ht="37.8" customHeight="1">
      <c r="A150" s="38"/>
      <c r="B150" s="39"/>
      <c r="C150" s="204" t="s">
        <v>264</v>
      </c>
      <c r="D150" s="204" t="s">
        <v>120</v>
      </c>
      <c r="E150" s="205" t="s">
        <v>265</v>
      </c>
      <c r="F150" s="206" t="s">
        <v>266</v>
      </c>
      <c r="G150" s="207" t="s">
        <v>186</v>
      </c>
      <c r="H150" s="208">
        <v>84.079999999999998</v>
      </c>
      <c r="I150" s="209"/>
      <c r="J150" s="210">
        <f>ROUND(I150*H150,2)</f>
        <v>0</v>
      </c>
      <c r="K150" s="206" t="s">
        <v>124</v>
      </c>
      <c r="L150" s="44"/>
      <c r="M150" s="211" t="s">
        <v>19</v>
      </c>
      <c r="N150" s="212" t="s">
        <v>47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136</v>
      </c>
      <c r="AT150" s="215" t="s">
        <v>120</v>
      </c>
      <c r="AU150" s="215" t="s">
        <v>132</v>
      </c>
      <c r="AY150" s="17" t="s">
        <v>117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84</v>
      </c>
      <c r="BK150" s="216">
        <f>ROUND(I150*H150,2)</f>
        <v>0</v>
      </c>
      <c r="BL150" s="17" t="s">
        <v>136</v>
      </c>
      <c r="BM150" s="215" t="s">
        <v>267</v>
      </c>
    </row>
    <row r="151" s="14" customFormat="1">
      <c r="A151" s="14"/>
      <c r="B151" s="228"/>
      <c r="C151" s="229"/>
      <c r="D151" s="219" t="s">
        <v>149</v>
      </c>
      <c r="E151" s="230" t="s">
        <v>19</v>
      </c>
      <c r="F151" s="231" t="s">
        <v>268</v>
      </c>
      <c r="G151" s="229"/>
      <c r="H151" s="232">
        <v>78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8" t="s">
        <v>149</v>
      </c>
      <c r="AU151" s="238" t="s">
        <v>132</v>
      </c>
      <c r="AV151" s="14" t="s">
        <v>86</v>
      </c>
      <c r="AW151" s="14" t="s">
        <v>37</v>
      </c>
      <c r="AX151" s="14" t="s">
        <v>76</v>
      </c>
      <c r="AY151" s="238" t="s">
        <v>117</v>
      </c>
    </row>
    <row r="152" s="14" customFormat="1">
      <c r="A152" s="14"/>
      <c r="B152" s="228"/>
      <c r="C152" s="229"/>
      <c r="D152" s="219" t="s">
        <v>149</v>
      </c>
      <c r="E152" s="230" t="s">
        <v>19</v>
      </c>
      <c r="F152" s="231" t="s">
        <v>269</v>
      </c>
      <c r="G152" s="229"/>
      <c r="H152" s="232">
        <v>6.0800000000000001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8" t="s">
        <v>149</v>
      </c>
      <c r="AU152" s="238" t="s">
        <v>132</v>
      </c>
      <c r="AV152" s="14" t="s">
        <v>86</v>
      </c>
      <c r="AW152" s="14" t="s">
        <v>37</v>
      </c>
      <c r="AX152" s="14" t="s">
        <v>76</v>
      </c>
      <c r="AY152" s="238" t="s">
        <v>117</v>
      </c>
    </row>
    <row r="153" s="2" customFormat="1" ht="14.4" customHeight="1">
      <c r="A153" s="38"/>
      <c r="B153" s="39"/>
      <c r="C153" s="244" t="s">
        <v>8</v>
      </c>
      <c r="D153" s="244" t="s">
        <v>270</v>
      </c>
      <c r="E153" s="245" t="s">
        <v>271</v>
      </c>
      <c r="F153" s="246" t="s">
        <v>272</v>
      </c>
      <c r="G153" s="247" t="s">
        <v>273</v>
      </c>
      <c r="H153" s="248">
        <v>1.2609999999999999</v>
      </c>
      <c r="I153" s="249"/>
      <c r="J153" s="250">
        <f>ROUND(I153*H153,2)</f>
        <v>0</v>
      </c>
      <c r="K153" s="246" t="s">
        <v>124</v>
      </c>
      <c r="L153" s="251"/>
      <c r="M153" s="252" t="s">
        <v>19</v>
      </c>
      <c r="N153" s="253" t="s">
        <v>47</v>
      </c>
      <c r="O153" s="84"/>
      <c r="P153" s="213">
        <f>O153*H153</f>
        <v>0</v>
      </c>
      <c r="Q153" s="213">
        <v>0.001</v>
      </c>
      <c r="R153" s="213">
        <f>Q153*H153</f>
        <v>0.001261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155</v>
      </c>
      <c r="AT153" s="215" t="s">
        <v>270</v>
      </c>
      <c r="AU153" s="215" t="s">
        <v>132</v>
      </c>
      <c r="AY153" s="17" t="s">
        <v>117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84</v>
      </c>
      <c r="BK153" s="216">
        <f>ROUND(I153*H153,2)</f>
        <v>0</v>
      </c>
      <c r="BL153" s="17" t="s">
        <v>136</v>
      </c>
      <c r="BM153" s="215" t="s">
        <v>274</v>
      </c>
    </row>
    <row r="154" s="13" customFormat="1">
      <c r="A154" s="13"/>
      <c r="B154" s="217"/>
      <c r="C154" s="218"/>
      <c r="D154" s="219" t="s">
        <v>149</v>
      </c>
      <c r="E154" s="220" t="s">
        <v>19</v>
      </c>
      <c r="F154" s="221" t="s">
        <v>275</v>
      </c>
      <c r="G154" s="218"/>
      <c r="H154" s="220" t="s">
        <v>19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7" t="s">
        <v>149</v>
      </c>
      <c r="AU154" s="227" t="s">
        <v>132</v>
      </c>
      <c r="AV154" s="13" t="s">
        <v>84</v>
      </c>
      <c r="AW154" s="13" t="s">
        <v>37</v>
      </c>
      <c r="AX154" s="13" t="s">
        <v>76</v>
      </c>
      <c r="AY154" s="227" t="s">
        <v>117</v>
      </c>
    </row>
    <row r="155" s="14" customFormat="1">
      <c r="A155" s="14"/>
      <c r="B155" s="228"/>
      <c r="C155" s="229"/>
      <c r="D155" s="219" t="s">
        <v>149</v>
      </c>
      <c r="E155" s="230" t="s">
        <v>19</v>
      </c>
      <c r="F155" s="231" t="s">
        <v>276</v>
      </c>
      <c r="G155" s="229"/>
      <c r="H155" s="232">
        <v>84.079999999999998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8" t="s">
        <v>149</v>
      </c>
      <c r="AU155" s="238" t="s">
        <v>132</v>
      </c>
      <c r="AV155" s="14" t="s">
        <v>86</v>
      </c>
      <c r="AW155" s="14" t="s">
        <v>37</v>
      </c>
      <c r="AX155" s="14" t="s">
        <v>76</v>
      </c>
      <c r="AY155" s="238" t="s">
        <v>117</v>
      </c>
    </row>
    <row r="156" s="14" customFormat="1">
      <c r="A156" s="14"/>
      <c r="B156" s="228"/>
      <c r="C156" s="229"/>
      <c r="D156" s="219" t="s">
        <v>149</v>
      </c>
      <c r="E156" s="229"/>
      <c r="F156" s="231" t="s">
        <v>277</v>
      </c>
      <c r="G156" s="229"/>
      <c r="H156" s="232">
        <v>1.2609999999999999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8" t="s">
        <v>149</v>
      </c>
      <c r="AU156" s="238" t="s">
        <v>132</v>
      </c>
      <c r="AV156" s="14" t="s">
        <v>86</v>
      </c>
      <c r="AW156" s="14" t="s">
        <v>4</v>
      </c>
      <c r="AX156" s="14" t="s">
        <v>84</v>
      </c>
      <c r="AY156" s="238" t="s">
        <v>117</v>
      </c>
    </row>
    <row r="157" s="2" customFormat="1" ht="24.15" customHeight="1">
      <c r="A157" s="38"/>
      <c r="B157" s="39"/>
      <c r="C157" s="204" t="s">
        <v>214</v>
      </c>
      <c r="D157" s="204" t="s">
        <v>120</v>
      </c>
      <c r="E157" s="205" t="s">
        <v>278</v>
      </c>
      <c r="F157" s="206" t="s">
        <v>279</v>
      </c>
      <c r="G157" s="207" t="s">
        <v>186</v>
      </c>
      <c r="H157" s="208">
        <v>312</v>
      </c>
      <c r="I157" s="209"/>
      <c r="J157" s="210">
        <f>ROUND(I157*H157,2)</f>
        <v>0</v>
      </c>
      <c r="K157" s="206" t="s">
        <v>19</v>
      </c>
      <c r="L157" s="44"/>
      <c r="M157" s="211" t="s">
        <v>19</v>
      </c>
      <c r="N157" s="212" t="s">
        <v>47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136</v>
      </c>
      <c r="AT157" s="215" t="s">
        <v>120</v>
      </c>
      <c r="AU157" s="215" t="s">
        <v>132</v>
      </c>
      <c r="AY157" s="17" t="s">
        <v>117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84</v>
      </c>
      <c r="BK157" s="216">
        <f>ROUND(I157*H157,2)</f>
        <v>0</v>
      </c>
      <c r="BL157" s="17" t="s">
        <v>136</v>
      </c>
      <c r="BM157" s="215" t="s">
        <v>280</v>
      </c>
    </row>
    <row r="158" s="14" customFormat="1">
      <c r="A158" s="14"/>
      <c r="B158" s="228"/>
      <c r="C158" s="229"/>
      <c r="D158" s="219" t="s">
        <v>149</v>
      </c>
      <c r="E158" s="230" t="s">
        <v>19</v>
      </c>
      <c r="F158" s="231" t="s">
        <v>281</v>
      </c>
      <c r="G158" s="229"/>
      <c r="H158" s="232">
        <v>312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8" t="s">
        <v>149</v>
      </c>
      <c r="AU158" s="238" t="s">
        <v>132</v>
      </c>
      <c r="AV158" s="14" t="s">
        <v>86</v>
      </c>
      <c r="AW158" s="14" t="s">
        <v>37</v>
      </c>
      <c r="AX158" s="14" t="s">
        <v>76</v>
      </c>
      <c r="AY158" s="238" t="s">
        <v>117</v>
      </c>
    </row>
    <row r="159" s="2" customFormat="1" ht="14.4" customHeight="1">
      <c r="A159" s="38"/>
      <c r="B159" s="39"/>
      <c r="C159" s="204" t="s">
        <v>240</v>
      </c>
      <c r="D159" s="204" t="s">
        <v>120</v>
      </c>
      <c r="E159" s="205" t="s">
        <v>282</v>
      </c>
      <c r="F159" s="206" t="s">
        <v>283</v>
      </c>
      <c r="G159" s="207" t="s">
        <v>186</v>
      </c>
      <c r="H159" s="208">
        <v>84.079999999999998</v>
      </c>
      <c r="I159" s="209"/>
      <c r="J159" s="210">
        <f>ROUND(I159*H159,2)</f>
        <v>0</v>
      </c>
      <c r="K159" s="206" t="s">
        <v>124</v>
      </c>
      <c r="L159" s="44"/>
      <c r="M159" s="211" t="s">
        <v>19</v>
      </c>
      <c r="N159" s="212" t="s">
        <v>47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136</v>
      </c>
      <c r="AT159" s="215" t="s">
        <v>120</v>
      </c>
      <c r="AU159" s="215" t="s">
        <v>132</v>
      </c>
      <c r="AY159" s="17" t="s">
        <v>117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84</v>
      </c>
      <c r="BK159" s="216">
        <f>ROUND(I159*H159,2)</f>
        <v>0</v>
      </c>
      <c r="BL159" s="17" t="s">
        <v>136</v>
      </c>
      <c r="BM159" s="215" t="s">
        <v>284</v>
      </c>
    </row>
    <row r="160" s="13" customFormat="1">
      <c r="A160" s="13"/>
      <c r="B160" s="217"/>
      <c r="C160" s="218"/>
      <c r="D160" s="219" t="s">
        <v>149</v>
      </c>
      <c r="E160" s="220" t="s">
        <v>19</v>
      </c>
      <c r="F160" s="221" t="s">
        <v>275</v>
      </c>
      <c r="G160" s="218"/>
      <c r="H160" s="220" t="s">
        <v>19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7" t="s">
        <v>149</v>
      </c>
      <c r="AU160" s="227" t="s">
        <v>132</v>
      </c>
      <c r="AV160" s="13" t="s">
        <v>84</v>
      </c>
      <c r="AW160" s="13" t="s">
        <v>37</v>
      </c>
      <c r="AX160" s="13" t="s">
        <v>76</v>
      </c>
      <c r="AY160" s="227" t="s">
        <v>117</v>
      </c>
    </row>
    <row r="161" s="14" customFormat="1">
      <c r="A161" s="14"/>
      <c r="B161" s="228"/>
      <c r="C161" s="229"/>
      <c r="D161" s="219" t="s">
        <v>149</v>
      </c>
      <c r="E161" s="230" t="s">
        <v>19</v>
      </c>
      <c r="F161" s="231" t="s">
        <v>276</v>
      </c>
      <c r="G161" s="229"/>
      <c r="H161" s="232">
        <v>84.079999999999998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8" t="s">
        <v>149</v>
      </c>
      <c r="AU161" s="238" t="s">
        <v>132</v>
      </c>
      <c r="AV161" s="14" t="s">
        <v>86</v>
      </c>
      <c r="AW161" s="14" t="s">
        <v>37</v>
      </c>
      <c r="AX161" s="14" t="s">
        <v>76</v>
      </c>
      <c r="AY161" s="238" t="s">
        <v>117</v>
      </c>
    </row>
    <row r="162" s="2" customFormat="1" ht="49.05" customHeight="1">
      <c r="A162" s="38"/>
      <c r="B162" s="39"/>
      <c r="C162" s="204" t="s">
        <v>258</v>
      </c>
      <c r="D162" s="204" t="s">
        <v>120</v>
      </c>
      <c r="E162" s="205" t="s">
        <v>285</v>
      </c>
      <c r="F162" s="206" t="s">
        <v>286</v>
      </c>
      <c r="G162" s="207" t="s">
        <v>186</v>
      </c>
      <c r="H162" s="208">
        <v>84.079999999999998</v>
      </c>
      <c r="I162" s="209"/>
      <c r="J162" s="210">
        <f>ROUND(I162*H162,2)</f>
        <v>0</v>
      </c>
      <c r="K162" s="206" t="s">
        <v>124</v>
      </c>
      <c r="L162" s="44"/>
      <c r="M162" s="211" t="s">
        <v>19</v>
      </c>
      <c r="N162" s="212" t="s">
        <v>47</v>
      </c>
      <c r="O162" s="8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136</v>
      </c>
      <c r="AT162" s="215" t="s">
        <v>120</v>
      </c>
      <c r="AU162" s="215" t="s">
        <v>132</v>
      </c>
      <c r="AY162" s="17" t="s">
        <v>117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84</v>
      </c>
      <c r="BK162" s="216">
        <f>ROUND(I162*H162,2)</f>
        <v>0</v>
      </c>
      <c r="BL162" s="17" t="s">
        <v>136</v>
      </c>
      <c r="BM162" s="215" t="s">
        <v>287</v>
      </c>
    </row>
    <row r="163" s="13" customFormat="1">
      <c r="A163" s="13"/>
      <c r="B163" s="217"/>
      <c r="C163" s="218"/>
      <c r="D163" s="219" t="s">
        <v>149</v>
      </c>
      <c r="E163" s="220" t="s">
        <v>19</v>
      </c>
      <c r="F163" s="221" t="s">
        <v>275</v>
      </c>
      <c r="G163" s="218"/>
      <c r="H163" s="220" t="s">
        <v>19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7" t="s">
        <v>149</v>
      </c>
      <c r="AU163" s="227" t="s">
        <v>132</v>
      </c>
      <c r="AV163" s="13" t="s">
        <v>84</v>
      </c>
      <c r="AW163" s="13" t="s">
        <v>37</v>
      </c>
      <c r="AX163" s="13" t="s">
        <v>76</v>
      </c>
      <c r="AY163" s="227" t="s">
        <v>117</v>
      </c>
    </row>
    <row r="164" s="14" customFormat="1">
      <c r="A164" s="14"/>
      <c r="B164" s="228"/>
      <c r="C164" s="229"/>
      <c r="D164" s="219" t="s">
        <v>149</v>
      </c>
      <c r="E164" s="230" t="s">
        <v>19</v>
      </c>
      <c r="F164" s="231" t="s">
        <v>276</v>
      </c>
      <c r="G164" s="229"/>
      <c r="H164" s="232">
        <v>84.079999999999998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38" t="s">
        <v>149</v>
      </c>
      <c r="AU164" s="238" t="s">
        <v>132</v>
      </c>
      <c r="AV164" s="14" t="s">
        <v>86</v>
      </c>
      <c r="AW164" s="14" t="s">
        <v>37</v>
      </c>
      <c r="AX164" s="14" t="s">
        <v>76</v>
      </c>
      <c r="AY164" s="238" t="s">
        <v>117</v>
      </c>
    </row>
    <row r="165" s="2" customFormat="1" ht="24.15" customHeight="1">
      <c r="A165" s="38"/>
      <c r="B165" s="39"/>
      <c r="C165" s="204" t="s">
        <v>288</v>
      </c>
      <c r="D165" s="204" t="s">
        <v>120</v>
      </c>
      <c r="E165" s="205" t="s">
        <v>289</v>
      </c>
      <c r="F165" s="206" t="s">
        <v>290</v>
      </c>
      <c r="G165" s="207" t="s">
        <v>186</v>
      </c>
      <c r="H165" s="208">
        <v>84.079999999999998</v>
      </c>
      <c r="I165" s="209"/>
      <c r="J165" s="210">
        <f>ROUND(I165*H165,2)</f>
        <v>0</v>
      </c>
      <c r="K165" s="206" t="s">
        <v>124</v>
      </c>
      <c r="L165" s="44"/>
      <c r="M165" s="211" t="s">
        <v>19</v>
      </c>
      <c r="N165" s="212" t="s">
        <v>47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136</v>
      </c>
      <c r="AT165" s="215" t="s">
        <v>120</v>
      </c>
      <c r="AU165" s="215" t="s">
        <v>132</v>
      </c>
      <c r="AY165" s="17" t="s">
        <v>117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84</v>
      </c>
      <c r="BK165" s="216">
        <f>ROUND(I165*H165,2)</f>
        <v>0</v>
      </c>
      <c r="BL165" s="17" t="s">
        <v>136</v>
      </c>
      <c r="BM165" s="215" t="s">
        <v>291</v>
      </c>
    </row>
    <row r="166" s="13" customFormat="1">
      <c r="A166" s="13"/>
      <c r="B166" s="217"/>
      <c r="C166" s="218"/>
      <c r="D166" s="219" t="s">
        <v>149</v>
      </c>
      <c r="E166" s="220" t="s">
        <v>19</v>
      </c>
      <c r="F166" s="221" t="s">
        <v>275</v>
      </c>
      <c r="G166" s="218"/>
      <c r="H166" s="220" t="s">
        <v>19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7" t="s">
        <v>149</v>
      </c>
      <c r="AU166" s="227" t="s">
        <v>132</v>
      </c>
      <c r="AV166" s="13" t="s">
        <v>84</v>
      </c>
      <c r="AW166" s="13" t="s">
        <v>37</v>
      </c>
      <c r="AX166" s="13" t="s">
        <v>76</v>
      </c>
      <c r="AY166" s="227" t="s">
        <v>117</v>
      </c>
    </row>
    <row r="167" s="14" customFormat="1">
      <c r="A167" s="14"/>
      <c r="B167" s="228"/>
      <c r="C167" s="229"/>
      <c r="D167" s="219" t="s">
        <v>149</v>
      </c>
      <c r="E167" s="230" t="s">
        <v>19</v>
      </c>
      <c r="F167" s="231" t="s">
        <v>276</v>
      </c>
      <c r="G167" s="229"/>
      <c r="H167" s="232">
        <v>84.079999999999998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8" t="s">
        <v>149</v>
      </c>
      <c r="AU167" s="238" t="s">
        <v>132</v>
      </c>
      <c r="AV167" s="14" t="s">
        <v>86</v>
      </c>
      <c r="AW167" s="14" t="s">
        <v>37</v>
      </c>
      <c r="AX167" s="14" t="s">
        <v>76</v>
      </c>
      <c r="AY167" s="238" t="s">
        <v>117</v>
      </c>
    </row>
    <row r="168" s="12" customFormat="1" ht="22.8" customHeight="1">
      <c r="A168" s="12"/>
      <c r="B168" s="188"/>
      <c r="C168" s="189"/>
      <c r="D168" s="190" t="s">
        <v>75</v>
      </c>
      <c r="E168" s="202" t="s">
        <v>86</v>
      </c>
      <c r="F168" s="202" t="s">
        <v>292</v>
      </c>
      <c r="G168" s="189"/>
      <c r="H168" s="189"/>
      <c r="I168" s="192"/>
      <c r="J168" s="203">
        <f>BK168</f>
        <v>0</v>
      </c>
      <c r="K168" s="189"/>
      <c r="L168" s="194"/>
      <c r="M168" s="195"/>
      <c r="N168" s="196"/>
      <c r="O168" s="196"/>
      <c r="P168" s="197">
        <f>P169+P189</f>
        <v>0</v>
      </c>
      <c r="Q168" s="196"/>
      <c r="R168" s="197">
        <f>R169+R189</f>
        <v>23.08971069</v>
      </c>
      <c r="S168" s="196"/>
      <c r="T168" s="198">
        <f>T169+T189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9" t="s">
        <v>84</v>
      </c>
      <c r="AT168" s="200" t="s">
        <v>75</v>
      </c>
      <c r="AU168" s="200" t="s">
        <v>84</v>
      </c>
      <c r="AY168" s="199" t="s">
        <v>117</v>
      </c>
      <c r="BK168" s="201">
        <f>BK169+BK189</f>
        <v>0</v>
      </c>
    </row>
    <row r="169" s="12" customFormat="1" ht="20.88" customHeight="1">
      <c r="A169" s="12"/>
      <c r="B169" s="188"/>
      <c r="C169" s="189"/>
      <c r="D169" s="190" t="s">
        <v>75</v>
      </c>
      <c r="E169" s="202" t="s">
        <v>7</v>
      </c>
      <c r="F169" s="202" t="s">
        <v>293</v>
      </c>
      <c r="G169" s="189"/>
      <c r="H169" s="189"/>
      <c r="I169" s="192"/>
      <c r="J169" s="203">
        <f>BK169</f>
        <v>0</v>
      </c>
      <c r="K169" s="189"/>
      <c r="L169" s="194"/>
      <c r="M169" s="195"/>
      <c r="N169" s="196"/>
      <c r="O169" s="196"/>
      <c r="P169" s="197">
        <f>SUM(P170:P188)</f>
        <v>0</v>
      </c>
      <c r="Q169" s="196"/>
      <c r="R169" s="197">
        <f>SUM(R170:R188)</f>
        <v>17.487950099999999</v>
      </c>
      <c r="S169" s="196"/>
      <c r="T169" s="198">
        <f>SUM(T170:T188)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9" t="s">
        <v>84</v>
      </c>
      <c r="AT169" s="200" t="s">
        <v>75</v>
      </c>
      <c r="AU169" s="200" t="s">
        <v>86</v>
      </c>
      <c r="AY169" s="199" t="s">
        <v>117</v>
      </c>
      <c r="BK169" s="201">
        <f>SUM(BK170:BK188)</f>
        <v>0</v>
      </c>
    </row>
    <row r="170" s="2" customFormat="1" ht="37.8" customHeight="1">
      <c r="A170" s="38"/>
      <c r="B170" s="39"/>
      <c r="C170" s="204" t="s">
        <v>294</v>
      </c>
      <c r="D170" s="204" t="s">
        <v>120</v>
      </c>
      <c r="E170" s="205" t="s">
        <v>295</v>
      </c>
      <c r="F170" s="206" t="s">
        <v>296</v>
      </c>
      <c r="G170" s="207" t="s">
        <v>192</v>
      </c>
      <c r="H170" s="208">
        <v>20.457999999999998</v>
      </c>
      <c r="I170" s="209"/>
      <c r="J170" s="210">
        <f>ROUND(I170*H170,2)</f>
        <v>0</v>
      </c>
      <c r="K170" s="206" t="s">
        <v>124</v>
      </c>
      <c r="L170" s="44"/>
      <c r="M170" s="211" t="s">
        <v>19</v>
      </c>
      <c r="N170" s="212" t="s">
        <v>47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136</v>
      </c>
      <c r="AT170" s="215" t="s">
        <v>120</v>
      </c>
      <c r="AU170" s="215" t="s">
        <v>132</v>
      </c>
      <c r="AY170" s="17" t="s">
        <v>117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84</v>
      </c>
      <c r="BK170" s="216">
        <f>ROUND(I170*H170,2)</f>
        <v>0</v>
      </c>
      <c r="BL170" s="17" t="s">
        <v>136</v>
      </c>
      <c r="BM170" s="215" t="s">
        <v>297</v>
      </c>
    </row>
    <row r="171" s="13" customFormat="1">
      <c r="A171" s="13"/>
      <c r="B171" s="217"/>
      <c r="C171" s="218"/>
      <c r="D171" s="219" t="s">
        <v>149</v>
      </c>
      <c r="E171" s="220" t="s">
        <v>19</v>
      </c>
      <c r="F171" s="221" t="s">
        <v>298</v>
      </c>
      <c r="G171" s="218"/>
      <c r="H171" s="220" t="s">
        <v>19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7" t="s">
        <v>149</v>
      </c>
      <c r="AU171" s="227" t="s">
        <v>132</v>
      </c>
      <c r="AV171" s="13" t="s">
        <v>84</v>
      </c>
      <c r="AW171" s="13" t="s">
        <v>37</v>
      </c>
      <c r="AX171" s="13" t="s">
        <v>76</v>
      </c>
      <c r="AY171" s="227" t="s">
        <v>117</v>
      </c>
    </row>
    <row r="172" s="14" customFormat="1">
      <c r="A172" s="14"/>
      <c r="B172" s="228"/>
      <c r="C172" s="229"/>
      <c r="D172" s="219" t="s">
        <v>149</v>
      </c>
      <c r="E172" s="230" t="s">
        <v>19</v>
      </c>
      <c r="F172" s="231" t="s">
        <v>299</v>
      </c>
      <c r="G172" s="229"/>
      <c r="H172" s="232">
        <v>11.52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8" t="s">
        <v>149</v>
      </c>
      <c r="AU172" s="238" t="s">
        <v>132</v>
      </c>
      <c r="AV172" s="14" t="s">
        <v>86</v>
      </c>
      <c r="AW172" s="14" t="s">
        <v>37</v>
      </c>
      <c r="AX172" s="14" t="s">
        <v>76</v>
      </c>
      <c r="AY172" s="238" t="s">
        <v>117</v>
      </c>
    </row>
    <row r="173" s="14" customFormat="1">
      <c r="A173" s="14"/>
      <c r="B173" s="228"/>
      <c r="C173" s="229"/>
      <c r="D173" s="219" t="s">
        <v>149</v>
      </c>
      <c r="E173" s="230" t="s">
        <v>19</v>
      </c>
      <c r="F173" s="231" t="s">
        <v>300</v>
      </c>
      <c r="G173" s="229"/>
      <c r="H173" s="232">
        <v>2.9380000000000002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38" t="s">
        <v>149</v>
      </c>
      <c r="AU173" s="238" t="s">
        <v>132</v>
      </c>
      <c r="AV173" s="14" t="s">
        <v>86</v>
      </c>
      <c r="AW173" s="14" t="s">
        <v>37</v>
      </c>
      <c r="AX173" s="14" t="s">
        <v>76</v>
      </c>
      <c r="AY173" s="238" t="s">
        <v>117</v>
      </c>
    </row>
    <row r="174" s="13" customFormat="1">
      <c r="A174" s="13"/>
      <c r="B174" s="217"/>
      <c r="C174" s="218"/>
      <c r="D174" s="219" t="s">
        <v>149</v>
      </c>
      <c r="E174" s="220" t="s">
        <v>19</v>
      </c>
      <c r="F174" s="221" t="s">
        <v>205</v>
      </c>
      <c r="G174" s="218"/>
      <c r="H174" s="220" t="s">
        <v>19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7" t="s">
        <v>149</v>
      </c>
      <c r="AU174" s="227" t="s">
        <v>132</v>
      </c>
      <c r="AV174" s="13" t="s">
        <v>84</v>
      </c>
      <c r="AW174" s="13" t="s">
        <v>37</v>
      </c>
      <c r="AX174" s="13" t="s">
        <v>76</v>
      </c>
      <c r="AY174" s="227" t="s">
        <v>117</v>
      </c>
    </row>
    <row r="175" s="14" customFormat="1">
      <c r="A175" s="14"/>
      <c r="B175" s="228"/>
      <c r="C175" s="229"/>
      <c r="D175" s="219" t="s">
        <v>149</v>
      </c>
      <c r="E175" s="230" t="s">
        <v>19</v>
      </c>
      <c r="F175" s="231" t="s">
        <v>301</v>
      </c>
      <c r="G175" s="229"/>
      <c r="H175" s="232">
        <v>6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8" t="s">
        <v>149</v>
      </c>
      <c r="AU175" s="238" t="s">
        <v>132</v>
      </c>
      <c r="AV175" s="14" t="s">
        <v>86</v>
      </c>
      <c r="AW175" s="14" t="s">
        <v>37</v>
      </c>
      <c r="AX175" s="14" t="s">
        <v>76</v>
      </c>
      <c r="AY175" s="238" t="s">
        <v>117</v>
      </c>
    </row>
    <row r="176" s="2" customFormat="1" ht="49.05" customHeight="1">
      <c r="A176" s="38"/>
      <c r="B176" s="39"/>
      <c r="C176" s="204" t="s">
        <v>7</v>
      </c>
      <c r="D176" s="204" t="s">
        <v>120</v>
      </c>
      <c r="E176" s="205" t="s">
        <v>302</v>
      </c>
      <c r="F176" s="206" t="s">
        <v>303</v>
      </c>
      <c r="G176" s="207" t="s">
        <v>186</v>
      </c>
      <c r="H176" s="208">
        <v>162.28999999999999</v>
      </c>
      <c r="I176" s="209"/>
      <c r="J176" s="210">
        <f>ROUND(I176*H176,2)</f>
        <v>0</v>
      </c>
      <c r="K176" s="206" t="s">
        <v>124</v>
      </c>
      <c r="L176" s="44"/>
      <c r="M176" s="211" t="s">
        <v>19</v>
      </c>
      <c r="N176" s="212" t="s">
        <v>47</v>
      </c>
      <c r="O176" s="84"/>
      <c r="P176" s="213">
        <f>O176*H176</f>
        <v>0</v>
      </c>
      <c r="Q176" s="213">
        <v>0.00031</v>
      </c>
      <c r="R176" s="213">
        <f>Q176*H176</f>
        <v>0.050309899999999998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136</v>
      </c>
      <c r="AT176" s="215" t="s">
        <v>120</v>
      </c>
      <c r="AU176" s="215" t="s">
        <v>132</v>
      </c>
      <c r="AY176" s="17" t="s">
        <v>117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84</v>
      </c>
      <c r="BK176" s="216">
        <f>ROUND(I176*H176,2)</f>
        <v>0</v>
      </c>
      <c r="BL176" s="17" t="s">
        <v>136</v>
      </c>
      <c r="BM176" s="215" t="s">
        <v>304</v>
      </c>
    </row>
    <row r="177" s="13" customFormat="1">
      <c r="A177" s="13"/>
      <c r="B177" s="217"/>
      <c r="C177" s="218"/>
      <c r="D177" s="219" t="s">
        <v>149</v>
      </c>
      <c r="E177" s="220" t="s">
        <v>19</v>
      </c>
      <c r="F177" s="221" t="s">
        <v>298</v>
      </c>
      <c r="G177" s="218"/>
      <c r="H177" s="220" t="s">
        <v>19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7" t="s">
        <v>149</v>
      </c>
      <c r="AU177" s="227" t="s">
        <v>132</v>
      </c>
      <c r="AV177" s="13" t="s">
        <v>84</v>
      </c>
      <c r="AW177" s="13" t="s">
        <v>37</v>
      </c>
      <c r="AX177" s="13" t="s">
        <v>76</v>
      </c>
      <c r="AY177" s="227" t="s">
        <v>117</v>
      </c>
    </row>
    <row r="178" s="14" customFormat="1">
      <c r="A178" s="14"/>
      <c r="B178" s="228"/>
      <c r="C178" s="229"/>
      <c r="D178" s="219" t="s">
        <v>149</v>
      </c>
      <c r="E178" s="230" t="s">
        <v>19</v>
      </c>
      <c r="F178" s="231" t="s">
        <v>305</v>
      </c>
      <c r="G178" s="229"/>
      <c r="H178" s="232">
        <v>115.2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8" t="s">
        <v>149</v>
      </c>
      <c r="AU178" s="238" t="s">
        <v>132</v>
      </c>
      <c r="AV178" s="14" t="s">
        <v>86</v>
      </c>
      <c r="AW178" s="14" t="s">
        <v>37</v>
      </c>
      <c r="AX178" s="14" t="s">
        <v>76</v>
      </c>
      <c r="AY178" s="238" t="s">
        <v>117</v>
      </c>
    </row>
    <row r="179" s="14" customFormat="1">
      <c r="A179" s="14"/>
      <c r="B179" s="228"/>
      <c r="C179" s="229"/>
      <c r="D179" s="219" t="s">
        <v>149</v>
      </c>
      <c r="E179" s="230" t="s">
        <v>19</v>
      </c>
      <c r="F179" s="231" t="s">
        <v>306</v>
      </c>
      <c r="G179" s="229"/>
      <c r="H179" s="232">
        <v>25.09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38" t="s">
        <v>149</v>
      </c>
      <c r="AU179" s="238" t="s">
        <v>132</v>
      </c>
      <c r="AV179" s="14" t="s">
        <v>86</v>
      </c>
      <c r="AW179" s="14" t="s">
        <v>37</v>
      </c>
      <c r="AX179" s="14" t="s">
        <v>76</v>
      </c>
      <c r="AY179" s="238" t="s">
        <v>117</v>
      </c>
    </row>
    <row r="180" s="13" customFormat="1">
      <c r="A180" s="13"/>
      <c r="B180" s="217"/>
      <c r="C180" s="218"/>
      <c r="D180" s="219" t="s">
        <v>149</v>
      </c>
      <c r="E180" s="220" t="s">
        <v>19</v>
      </c>
      <c r="F180" s="221" t="s">
        <v>205</v>
      </c>
      <c r="G180" s="218"/>
      <c r="H180" s="220" t="s">
        <v>19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7" t="s">
        <v>149</v>
      </c>
      <c r="AU180" s="227" t="s">
        <v>132</v>
      </c>
      <c r="AV180" s="13" t="s">
        <v>84</v>
      </c>
      <c r="AW180" s="13" t="s">
        <v>37</v>
      </c>
      <c r="AX180" s="13" t="s">
        <v>76</v>
      </c>
      <c r="AY180" s="227" t="s">
        <v>117</v>
      </c>
    </row>
    <row r="181" s="14" customFormat="1">
      <c r="A181" s="14"/>
      <c r="B181" s="228"/>
      <c r="C181" s="229"/>
      <c r="D181" s="219" t="s">
        <v>149</v>
      </c>
      <c r="E181" s="230" t="s">
        <v>19</v>
      </c>
      <c r="F181" s="231" t="s">
        <v>307</v>
      </c>
      <c r="G181" s="229"/>
      <c r="H181" s="232">
        <v>22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38" t="s">
        <v>149</v>
      </c>
      <c r="AU181" s="238" t="s">
        <v>132</v>
      </c>
      <c r="AV181" s="14" t="s">
        <v>86</v>
      </c>
      <c r="AW181" s="14" t="s">
        <v>37</v>
      </c>
      <c r="AX181" s="14" t="s">
        <v>76</v>
      </c>
      <c r="AY181" s="238" t="s">
        <v>117</v>
      </c>
    </row>
    <row r="182" s="2" customFormat="1" ht="24.15" customHeight="1">
      <c r="A182" s="38"/>
      <c r="B182" s="39"/>
      <c r="C182" s="244" t="s">
        <v>308</v>
      </c>
      <c r="D182" s="244" t="s">
        <v>270</v>
      </c>
      <c r="E182" s="245" t="s">
        <v>309</v>
      </c>
      <c r="F182" s="246" t="s">
        <v>310</v>
      </c>
      <c r="G182" s="247" t="s">
        <v>186</v>
      </c>
      <c r="H182" s="248">
        <v>186.63399999999999</v>
      </c>
      <c r="I182" s="249"/>
      <c r="J182" s="250">
        <f>ROUND(I182*H182,2)</f>
        <v>0</v>
      </c>
      <c r="K182" s="246" t="s">
        <v>124</v>
      </c>
      <c r="L182" s="251"/>
      <c r="M182" s="252" t="s">
        <v>19</v>
      </c>
      <c r="N182" s="253" t="s">
        <v>47</v>
      </c>
      <c r="O182" s="84"/>
      <c r="P182" s="213">
        <f>O182*H182</f>
        <v>0</v>
      </c>
      <c r="Q182" s="213">
        <v>0.00029999999999999997</v>
      </c>
      <c r="R182" s="213">
        <f>Q182*H182</f>
        <v>0.05599019999999999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155</v>
      </c>
      <c r="AT182" s="215" t="s">
        <v>270</v>
      </c>
      <c r="AU182" s="215" t="s">
        <v>132</v>
      </c>
      <c r="AY182" s="17" t="s">
        <v>117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84</v>
      </c>
      <c r="BK182" s="216">
        <f>ROUND(I182*H182,2)</f>
        <v>0</v>
      </c>
      <c r="BL182" s="17" t="s">
        <v>136</v>
      </c>
      <c r="BM182" s="215" t="s">
        <v>311</v>
      </c>
    </row>
    <row r="183" s="13" customFormat="1">
      <c r="A183" s="13"/>
      <c r="B183" s="217"/>
      <c r="C183" s="218"/>
      <c r="D183" s="219" t="s">
        <v>149</v>
      </c>
      <c r="E183" s="220" t="s">
        <v>19</v>
      </c>
      <c r="F183" s="221" t="s">
        <v>312</v>
      </c>
      <c r="G183" s="218"/>
      <c r="H183" s="220" t="s">
        <v>19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7" t="s">
        <v>149</v>
      </c>
      <c r="AU183" s="227" t="s">
        <v>132</v>
      </c>
      <c r="AV183" s="13" t="s">
        <v>84</v>
      </c>
      <c r="AW183" s="13" t="s">
        <v>37</v>
      </c>
      <c r="AX183" s="13" t="s">
        <v>76</v>
      </c>
      <c r="AY183" s="227" t="s">
        <v>117</v>
      </c>
    </row>
    <row r="184" s="14" customFormat="1">
      <c r="A184" s="14"/>
      <c r="B184" s="228"/>
      <c r="C184" s="229"/>
      <c r="D184" s="219" t="s">
        <v>149</v>
      </c>
      <c r="E184" s="230" t="s">
        <v>19</v>
      </c>
      <c r="F184" s="231" t="s">
        <v>313</v>
      </c>
      <c r="G184" s="229"/>
      <c r="H184" s="232">
        <v>162.28999999999999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8" t="s">
        <v>149</v>
      </c>
      <c r="AU184" s="238" t="s">
        <v>132</v>
      </c>
      <c r="AV184" s="14" t="s">
        <v>86</v>
      </c>
      <c r="AW184" s="14" t="s">
        <v>37</v>
      </c>
      <c r="AX184" s="14" t="s">
        <v>76</v>
      </c>
      <c r="AY184" s="238" t="s">
        <v>117</v>
      </c>
    </row>
    <row r="185" s="14" customFormat="1">
      <c r="A185" s="14"/>
      <c r="B185" s="228"/>
      <c r="C185" s="229"/>
      <c r="D185" s="219" t="s">
        <v>149</v>
      </c>
      <c r="E185" s="229"/>
      <c r="F185" s="231" t="s">
        <v>314</v>
      </c>
      <c r="G185" s="229"/>
      <c r="H185" s="232">
        <v>186.63399999999999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8" t="s">
        <v>149</v>
      </c>
      <c r="AU185" s="238" t="s">
        <v>132</v>
      </c>
      <c r="AV185" s="14" t="s">
        <v>86</v>
      </c>
      <c r="AW185" s="14" t="s">
        <v>4</v>
      </c>
      <c r="AX185" s="14" t="s">
        <v>84</v>
      </c>
      <c r="AY185" s="238" t="s">
        <v>117</v>
      </c>
    </row>
    <row r="186" s="2" customFormat="1" ht="62.7" customHeight="1">
      <c r="A186" s="38"/>
      <c r="B186" s="39"/>
      <c r="C186" s="204" t="s">
        <v>315</v>
      </c>
      <c r="D186" s="204" t="s">
        <v>120</v>
      </c>
      <c r="E186" s="205" t="s">
        <v>316</v>
      </c>
      <c r="F186" s="206" t="s">
        <v>317</v>
      </c>
      <c r="G186" s="207" t="s">
        <v>318</v>
      </c>
      <c r="H186" s="208">
        <v>85</v>
      </c>
      <c r="I186" s="209"/>
      <c r="J186" s="210">
        <f>ROUND(I186*H186,2)</f>
        <v>0</v>
      </c>
      <c r="K186" s="206" t="s">
        <v>124</v>
      </c>
      <c r="L186" s="44"/>
      <c r="M186" s="211" t="s">
        <v>19</v>
      </c>
      <c r="N186" s="212" t="s">
        <v>47</v>
      </c>
      <c r="O186" s="84"/>
      <c r="P186" s="213">
        <f>O186*H186</f>
        <v>0</v>
      </c>
      <c r="Q186" s="213">
        <v>0.20449000000000001</v>
      </c>
      <c r="R186" s="213">
        <f>Q186*H186</f>
        <v>17.38165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136</v>
      </c>
      <c r="AT186" s="215" t="s">
        <v>120</v>
      </c>
      <c r="AU186" s="215" t="s">
        <v>132</v>
      </c>
      <c r="AY186" s="17" t="s">
        <v>117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84</v>
      </c>
      <c r="BK186" s="216">
        <f>ROUND(I186*H186,2)</f>
        <v>0</v>
      </c>
      <c r="BL186" s="17" t="s">
        <v>136</v>
      </c>
      <c r="BM186" s="215" t="s">
        <v>319</v>
      </c>
    </row>
    <row r="187" s="14" customFormat="1">
      <c r="A187" s="14"/>
      <c r="B187" s="228"/>
      <c r="C187" s="229"/>
      <c r="D187" s="219" t="s">
        <v>149</v>
      </c>
      <c r="E187" s="230" t="s">
        <v>19</v>
      </c>
      <c r="F187" s="231" t="s">
        <v>320</v>
      </c>
      <c r="G187" s="229"/>
      <c r="H187" s="232">
        <v>72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38" t="s">
        <v>149</v>
      </c>
      <c r="AU187" s="238" t="s">
        <v>132</v>
      </c>
      <c r="AV187" s="14" t="s">
        <v>86</v>
      </c>
      <c r="AW187" s="14" t="s">
        <v>37</v>
      </c>
      <c r="AX187" s="14" t="s">
        <v>76</v>
      </c>
      <c r="AY187" s="238" t="s">
        <v>117</v>
      </c>
    </row>
    <row r="188" s="14" customFormat="1">
      <c r="A188" s="14"/>
      <c r="B188" s="228"/>
      <c r="C188" s="229"/>
      <c r="D188" s="219" t="s">
        <v>149</v>
      </c>
      <c r="E188" s="230" t="s">
        <v>19</v>
      </c>
      <c r="F188" s="231" t="s">
        <v>321</v>
      </c>
      <c r="G188" s="229"/>
      <c r="H188" s="232">
        <v>13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8" t="s">
        <v>149</v>
      </c>
      <c r="AU188" s="238" t="s">
        <v>132</v>
      </c>
      <c r="AV188" s="14" t="s">
        <v>86</v>
      </c>
      <c r="AW188" s="14" t="s">
        <v>37</v>
      </c>
      <c r="AX188" s="14" t="s">
        <v>76</v>
      </c>
      <c r="AY188" s="238" t="s">
        <v>117</v>
      </c>
    </row>
    <row r="189" s="12" customFormat="1" ht="20.88" customHeight="1">
      <c r="A189" s="12"/>
      <c r="B189" s="188"/>
      <c r="C189" s="189"/>
      <c r="D189" s="190" t="s">
        <v>75</v>
      </c>
      <c r="E189" s="202" t="s">
        <v>322</v>
      </c>
      <c r="F189" s="202" t="s">
        <v>323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SUM(P190:P219)</f>
        <v>0</v>
      </c>
      <c r="Q189" s="196"/>
      <c r="R189" s="197">
        <f>SUM(R190:R219)</f>
        <v>5.6017605900000014</v>
      </c>
      <c r="S189" s="196"/>
      <c r="T189" s="198">
        <f>SUM(T190:T219)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84</v>
      </c>
      <c r="AT189" s="200" t="s">
        <v>75</v>
      </c>
      <c r="AU189" s="200" t="s">
        <v>86</v>
      </c>
      <c r="AY189" s="199" t="s">
        <v>117</v>
      </c>
      <c r="BK189" s="201">
        <f>SUM(BK190:BK219)</f>
        <v>0</v>
      </c>
    </row>
    <row r="190" s="2" customFormat="1" ht="37.8" customHeight="1">
      <c r="A190" s="38"/>
      <c r="B190" s="39"/>
      <c r="C190" s="204" t="s">
        <v>324</v>
      </c>
      <c r="D190" s="204" t="s">
        <v>120</v>
      </c>
      <c r="E190" s="205" t="s">
        <v>325</v>
      </c>
      <c r="F190" s="206" t="s">
        <v>326</v>
      </c>
      <c r="G190" s="207" t="s">
        <v>192</v>
      </c>
      <c r="H190" s="208">
        <v>0.24199999999999999</v>
      </c>
      <c r="I190" s="209"/>
      <c r="J190" s="210">
        <f>ROUND(I190*H190,2)</f>
        <v>0</v>
      </c>
      <c r="K190" s="206" t="s">
        <v>124</v>
      </c>
      <c r="L190" s="44"/>
      <c r="M190" s="211" t="s">
        <v>19</v>
      </c>
      <c r="N190" s="212" t="s">
        <v>47</v>
      </c>
      <c r="O190" s="84"/>
      <c r="P190" s="213">
        <f>O190*H190</f>
        <v>0</v>
      </c>
      <c r="Q190" s="213">
        <v>2.1600000000000001</v>
      </c>
      <c r="R190" s="213">
        <f>Q190*H190</f>
        <v>0.52272000000000007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136</v>
      </c>
      <c r="AT190" s="215" t="s">
        <v>120</v>
      </c>
      <c r="AU190" s="215" t="s">
        <v>132</v>
      </c>
      <c r="AY190" s="17" t="s">
        <v>117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84</v>
      </c>
      <c r="BK190" s="216">
        <f>ROUND(I190*H190,2)</f>
        <v>0</v>
      </c>
      <c r="BL190" s="17" t="s">
        <v>136</v>
      </c>
      <c r="BM190" s="215" t="s">
        <v>327</v>
      </c>
    </row>
    <row r="191" s="13" customFormat="1">
      <c r="A191" s="13"/>
      <c r="B191" s="217"/>
      <c r="C191" s="218"/>
      <c r="D191" s="219" t="s">
        <v>149</v>
      </c>
      <c r="E191" s="220" t="s">
        <v>19</v>
      </c>
      <c r="F191" s="221" t="s">
        <v>210</v>
      </c>
      <c r="G191" s="218"/>
      <c r="H191" s="220" t="s">
        <v>19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7" t="s">
        <v>149</v>
      </c>
      <c r="AU191" s="227" t="s">
        <v>132</v>
      </c>
      <c r="AV191" s="13" t="s">
        <v>84</v>
      </c>
      <c r="AW191" s="13" t="s">
        <v>37</v>
      </c>
      <c r="AX191" s="13" t="s">
        <v>76</v>
      </c>
      <c r="AY191" s="227" t="s">
        <v>117</v>
      </c>
    </row>
    <row r="192" s="14" customFormat="1">
      <c r="A192" s="14"/>
      <c r="B192" s="228"/>
      <c r="C192" s="229"/>
      <c r="D192" s="219" t="s">
        <v>149</v>
      </c>
      <c r="E192" s="230" t="s">
        <v>19</v>
      </c>
      <c r="F192" s="231" t="s">
        <v>328</v>
      </c>
      <c r="G192" s="229"/>
      <c r="H192" s="232">
        <v>0.050000000000000003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38" t="s">
        <v>149</v>
      </c>
      <c r="AU192" s="238" t="s">
        <v>132</v>
      </c>
      <c r="AV192" s="14" t="s">
        <v>86</v>
      </c>
      <c r="AW192" s="14" t="s">
        <v>37</v>
      </c>
      <c r="AX192" s="14" t="s">
        <v>76</v>
      </c>
      <c r="AY192" s="238" t="s">
        <v>117</v>
      </c>
    </row>
    <row r="193" s="13" customFormat="1">
      <c r="A193" s="13"/>
      <c r="B193" s="217"/>
      <c r="C193" s="218"/>
      <c r="D193" s="219" t="s">
        <v>149</v>
      </c>
      <c r="E193" s="220" t="s">
        <v>19</v>
      </c>
      <c r="F193" s="221" t="s">
        <v>212</v>
      </c>
      <c r="G193" s="218"/>
      <c r="H193" s="220" t="s">
        <v>19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7" t="s">
        <v>149</v>
      </c>
      <c r="AU193" s="227" t="s">
        <v>132</v>
      </c>
      <c r="AV193" s="13" t="s">
        <v>84</v>
      </c>
      <c r="AW193" s="13" t="s">
        <v>37</v>
      </c>
      <c r="AX193" s="13" t="s">
        <v>76</v>
      </c>
      <c r="AY193" s="227" t="s">
        <v>117</v>
      </c>
    </row>
    <row r="194" s="14" customFormat="1">
      <c r="A194" s="14"/>
      <c r="B194" s="228"/>
      <c r="C194" s="229"/>
      <c r="D194" s="219" t="s">
        <v>149</v>
      </c>
      <c r="E194" s="230" t="s">
        <v>19</v>
      </c>
      <c r="F194" s="231" t="s">
        <v>329</v>
      </c>
      <c r="G194" s="229"/>
      <c r="H194" s="232">
        <v>0.192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8" t="s">
        <v>149</v>
      </c>
      <c r="AU194" s="238" t="s">
        <v>132</v>
      </c>
      <c r="AV194" s="14" t="s">
        <v>86</v>
      </c>
      <c r="AW194" s="14" t="s">
        <v>37</v>
      </c>
      <c r="AX194" s="14" t="s">
        <v>76</v>
      </c>
      <c r="AY194" s="238" t="s">
        <v>117</v>
      </c>
    </row>
    <row r="195" s="2" customFormat="1" ht="24.15" customHeight="1">
      <c r="A195" s="38"/>
      <c r="B195" s="39"/>
      <c r="C195" s="204" t="s">
        <v>330</v>
      </c>
      <c r="D195" s="204" t="s">
        <v>120</v>
      </c>
      <c r="E195" s="205" t="s">
        <v>331</v>
      </c>
      <c r="F195" s="206" t="s">
        <v>332</v>
      </c>
      <c r="G195" s="207" t="s">
        <v>192</v>
      </c>
      <c r="H195" s="208">
        <v>2.0110000000000001</v>
      </c>
      <c r="I195" s="209"/>
      <c r="J195" s="210">
        <f>ROUND(I195*H195,2)</f>
        <v>0</v>
      </c>
      <c r="K195" s="206" t="s">
        <v>124</v>
      </c>
      <c r="L195" s="44"/>
      <c r="M195" s="211" t="s">
        <v>19</v>
      </c>
      <c r="N195" s="212" t="s">
        <v>47</v>
      </c>
      <c r="O195" s="84"/>
      <c r="P195" s="213">
        <f>O195*H195</f>
        <v>0</v>
      </c>
      <c r="Q195" s="213">
        <v>2.45329</v>
      </c>
      <c r="R195" s="213">
        <f>Q195*H195</f>
        <v>4.9335661900000005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136</v>
      </c>
      <c r="AT195" s="215" t="s">
        <v>120</v>
      </c>
      <c r="AU195" s="215" t="s">
        <v>132</v>
      </c>
      <c r="AY195" s="17" t="s">
        <v>117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84</v>
      </c>
      <c r="BK195" s="216">
        <f>ROUND(I195*H195,2)</f>
        <v>0</v>
      </c>
      <c r="BL195" s="17" t="s">
        <v>136</v>
      </c>
      <c r="BM195" s="215" t="s">
        <v>333</v>
      </c>
    </row>
    <row r="196" s="13" customFormat="1">
      <c r="A196" s="13"/>
      <c r="B196" s="217"/>
      <c r="C196" s="218"/>
      <c r="D196" s="219" t="s">
        <v>149</v>
      </c>
      <c r="E196" s="220" t="s">
        <v>19</v>
      </c>
      <c r="F196" s="221" t="s">
        <v>210</v>
      </c>
      <c r="G196" s="218"/>
      <c r="H196" s="220" t="s">
        <v>19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7" t="s">
        <v>149</v>
      </c>
      <c r="AU196" s="227" t="s">
        <v>132</v>
      </c>
      <c r="AV196" s="13" t="s">
        <v>84</v>
      </c>
      <c r="AW196" s="13" t="s">
        <v>37</v>
      </c>
      <c r="AX196" s="13" t="s">
        <v>76</v>
      </c>
      <c r="AY196" s="227" t="s">
        <v>117</v>
      </c>
    </row>
    <row r="197" s="14" customFormat="1">
      <c r="A197" s="14"/>
      <c r="B197" s="228"/>
      <c r="C197" s="229"/>
      <c r="D197" s="219" t="s">
        <v>149</v>
      </c>
      <c r="E197" s="230" t="s">
        <v>19</v>
      </c>
      <c r="F197" s="231" t="s">
        <v>334</v>
      </c>
      <c r="G197" s="229"/>
      <c r="H197" s="232">
        <v>0.47499999999999998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38" t="s">
        <v>149</v>
      </c>
      <c r="AU197" s="238" t="s">
        <v>132</v>
      </c>
      <c r="AV197" s="14" t="s">
        <v>86</v>
      </c>
      <c r="AW197" s="14" t="s">
        <v>37</v>
      </c>
      <c r="AX197" s="14" t="s">
        <v>76</v>
      </c>
      <c r="AY197" s="238" t="s">
        <v>117</v>
      </c>
    </row>
    <row r="198" s="13" customFormat="1">
      <c r="A198" s="13"/>
      <c r="B198" s="217"/>
      <c r="C198" s="218"/>
      <c r="D198" s="219" t="s">
        <v>149</v>
      </c>
      <c r="E198" s="220" t="s">
        <v>19</v>
      </c>
      <c r="F198" s="221" t="s">
        <v>212</v>
      </c>
      <c r="G198" s="218"/>
      <c r="H198" s="220" t="s">
        <v>19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7" t="s">
        <v>149</v>
      </c>
      <c r="AU198" s="227" t="s">
        <v>132</v>
      </c>
      <c r="AV198" s="13" t="s">
        <v>84</v>
      </c>
      <c r="AW198" s="13" t="s">
        <v>37</v>
      </c>
      <c r="AX198" s="13" t="s">
        <v>76</v>
      </c>
      <c r="AY198" s="227" t="s">
        <v>117</v>
      </c>
    </row>
    <row r="199" s="14" customFormat="1">
      <c r="A199" s="14"/>
      <c r="B199" s="228"/>
      <c r="C199" s="229"/>
      <c r="D199" s="219" t="s">
        <v>149</v>
      </c>
      <c r="E199" s="230" t="s">
        <v>19</v>
      </c>
      <c r="F199" s="231" t="s">
        <v>335</v>
      </c>
      <c r="G199" s="229"/>
      <c r="H199" s="232">
        <v>1.536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38" t="s">
        <v>149</v>
      </c>
      <c r="AU199" s="238" t="s">
        <v>132</v>
      </c>
      <c r="AV199" s="14" t="s">
        <v>86</v>
      </c>
      <c r="AW199" s="14" t="s">
        <v>37</v>
      </c>
      <c r="AX199" s="14" t="s">
        <v>76</v>
      </c>
      <c r="AY199" s="238" t="s">
        <v>117</v>
      </c>
    </row>
    <row r="200" s="2" customFormat="1" ht="14.4" customHeight="1">
      <c r="A200" s="38"/>
      <c r="B200" s="39"/>
      <c r="C200" s="204" t="s">
        <v>336</v>
      </c>
      <c r="D200" s="204" t="s">
        <v>120</v>
      </c>
      <c r="E200" s="205" t="s">
        <v>337</v>
      </c>
      <c r="F200" s="206" t="s">
        <v>338</v>
      </c>
      <c r="G200" s="207" t="s">
        <v>186</v>
      </c>
      <c r="H200" s="208">
        <v>6.96</v>
      </c>
      <c r="I200" s="209"/>
      <c r="J200" s="210">
        <f>ROUND(I200*H200,2)</f>
        <v>0</v>
      </c>
      <c r="K200" s="206" t="s">
        <v>124</v>
      </c>
      <c r="L200" s="44"/>
      <c r="M200" s="211" t="s">
        <v>19</v>
      </c>
      <c r="N200" s="212" t="s">
        <v>47</v>
      </c>
      <c r="O200" s="84"/>
      <c r="P200" s="213">
        <f>O200*H200</f>
        <v>0</v>
      </c>
      <c r="Q200" s="213">
        <v>0.00264</v>
      </c>
      <c r="R200" s="213">
        <f>Q200*H200</f>
        <v>0.018374399999999999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136</v>
      </c>
      <c r="AT200" s="215" t="s">
        <v>120</v>
      </c>
      <c r="AU200" s="215" t="s">
        <v>132</v>
      </c>
      <c r="AY200" s="17" t="s">
        <v>117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84</v>
      </c>
      <c r="BK200" s="216">
        <f>ROUND(I200*H200,2)</f>
        <v>0</v>
      </c>
      <c r="BL200" s="17" t="s">
        <v>136</v>
      </c>
      <c r="BM200" s="215" t="s">
        <v>339</v>
      </c>
    </row>
    <row r="201" s="13" customFormat="1">
      <c r="A201" s="13"/>
      <c r="B201" s="217"/>
      <c r="C201" s="218"/>
      <c r="D201" s="219" t="s">
        <v>149</v>
      </c>
      <c r="E201" s="220" t="s">
        <v>19</v>
      </c>
      <c r="F201" s="221" t="s">
        <v>210</v>
      </c>
      <c r="G201" s="218"/>
      <c r="H201" s="220" t="s">
        <v>19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7" t="s">
        <v>149</v>
      </c>
      <c r="AU201" s="227" t="s">
        <v>132</v>
      </c>
      <c r="AV201" s="13" t="s">
        <v>84</v>
      </c>
      <c r="AW201" s="13" t="s">
        <v>37</v>
      </c>
      <c r="AX201" s="13" t="s">
        <v>76</v>
      </c>
      <c r="AY201" s="227" t="s">
        <v>117</v>
      </c>
    </row>
    <row r="202" s="14" customFormat="1">
      <c r="A202" s="14"/>
      <c r="B202" s="228"/>
      <c r="C202" s="229"/>
      <c r="D202" s="219" t="s">
        <v>149</v>
      </c>
      <c r="E202" s="230" t="s">
        <v>19</v>
      </c>
      <c r="F202" s="231" t="s">
        <v>340</v>
      </c>
      <c r="G202" s="229"/>
      <c r="H202" s="232">
        <v>1.2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8" t="s">
        <v>149</v>
      </c>
      <c r="AU202" s="238" t="s">
        <v>132</v>
      </c>
      <c r="AV202" s="14" t="s">
        <v>86</v>
      </c>
      <c r="AW202" s="14" t="s">
        <v>37</v>
      </c>
      <c r="AX202" s="14" t="s">
        <v>76</v>
      </c>
      <c r="AY202" s="238" t="s">
        <v>117</v>
      </c>
    </row>
    <row r="203" s="13" customFormat="1">
      <c r="A203" s="13"/>
      <c r="B203" s="217"/>
      <c r="C203" s="218"/>
      <c r="D203" s="219" t="s">
        <v>149</v>
      </c>
      <c r="E203" s="220" t="s">
        <v>19</v>
      </c>
      <c r="F203" s="221" t="s">
        <v>212</v>
      </c>
      <c r="G203" s="218"/>
      <c r="H203" s="220" t="s">
        <v>19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7" t="s">
        <v>149</v>
      </c>
      <c r="AU203" s="227" t="s">
        <v>132</v>
      </c>
      <c r="AV203" s="13" t="s">
        <v>84</v>
      </c>
      <c r="AW203" s="13" t="s">
        <v>37</v>
      </c>
      <c r="AX203" s="13" t="s">
        <v>76</v>
      </c>
      <c r="AY203" s="227" t="s">
        <v>117</v>
      </c>
    </row>
    <row r="204" s="14" customFormat="1">
      <c r="A204" s="14"/>
      <c r="B204" s="228"/>
      <c r="C204" s="229"/>
      <c r="D204" s="219" t="s">
        <v>149</v>
      </c>
      <c r="E204" s="230" t="s">
        <v>19</v>
      </c>
      <c r="F204" s="231" t="s">
        <v>341</v>
      </c>
      <c r="G204" s="229"/>
      <c r="H204" s="232">
        <v>5.7599999999999998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38" t="s">
        <v>149</v>
      </c>
      <c r="AU204" s="238" t="s">
        <v>132</v>
      </c>
      <c r="AV204" s="14" t="s">
        <v>86</v>
      </c>
      <c r="AW204" s="14" t="s">
        <v>37</v>
      </c>
      <c r="AX204" s="14" t="s">
        <v>76</v>
      </c>
      <c r="AY204" s="238" t="s">
        <v>117</v>
      </c>
    </row>
    <row r="205" s="2" customFormat="1" ht="14.4" customHeight="1">
      <c r="A205" s="38"/>
      <c r="B205" s="39"/>
      <c r="C205" s="204" t="s">
        <v>322</v>
      </c>
      <c r="D205" s="204" t="s">
        <v>120</v>
      </c>
      <c r="E205" s="205" t="s">
        <v>342</v>
      </c>
      <c r="F205" s="206" t="s">
        <v>343</v>
      </c>
      <c r="G205" s="207" t="s">
        <v>186</v>
      </c>
      <c r="H205" s="208">
        <v>6.96</v>
      </c>
      <c r="I205" s="209"/>
      <c r="J205" s="210">
        <f>ROUND(I205*H205,2)</f>
        <v>0</v>
      </c>
      <c r="K205" s="206" t="s">
        <v>124</v>
      </c>
      <c r="L205" s="44"/>
      <c r="M205" s="211" t="s">
        <v>19</v>
      </c>
      <c r="N205" s="212" t="s">
        <v>47</v>
      </c>
      <c r="O205" s="8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136</v>
      </c>
      <c r="AT205" s="215" t="s">
        <v>120</v>
      </c>
      <c r="AU205" s="215" t="s">
        <v>132</v>
      </c>
      <c r="AY205" s="17" t="s">
        <v>117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84</v>
      </c>
      <c r="BK205" s="216">
        <f>ROUND(I205*H205,2)</f>
        <v>0</v>
      </c>
      <c r="BL205" s="17" t="s">
        <v>136</v>
      </c>
      <c r="BM205" s="215" t="s">
        <v>344</v>
      </c>
    </row>
    <row r="206" s="13" customFormat="1">
      <c r="A206" s="13"/>
      <c r="B206" s="217"/>
      <c r="C206" s="218"/>
      <c r="D206" s="219" t="s">
        <v>149</v>
      </c>
      <c r="E206" s="220" t="s">
        <v>19</v>
      </c>
      <c r="F206" s="221" t="s">
        <v>345</v>
      </c>
      <c r="G206" s="218"/>
      <c r="H206" s="220" t="s">
        <v>19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7" t="s">
        <v>149</v>
      </c>
      <c r="AU206" s="227" t="s">
        <v>132</v>
      </c>
      <c r="AV206" s="13" t="s">
        <v>84</v>
      </c>
      <c r="AW206" s="13" t="s">
        <v>37</v>
      </c>
      <c r="AX206" s="13" t="s">
        <v>76</v>
      </c>
      <c r="AY206" s="227" t="s">
        <v>117</v>
      </c>
    </row>
    <row r="207" s="14" customFormat="1">
      <c r="A207" s="14"/>
      <c r="B207" s="228"/>
      <c r="C207" s="229"/>
      <c r="D207" s="219" t="s">
        <v>149</v>
      </c>
      <c r="E207" s="230" t="s">
        <v>19</v>
      </c>
      <c r="F207" s="231" t="s">
        <v>346</v>
      </c>
      <c r="G207" s="229"/>
      <c r="H207" s="232">
        <v>6.96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38" t="s">
        <v>149</v>
      </c>
      <c r="AU207" s="238" t="s">
        <v>132</v>
      </c>
      <c r="AV207" s="14" t="s">
        <v>86</v>
      </c>
      <c r="AW207" s="14" t="s">
        <v>37</v>
      </c>
      <c r="AX207" s="14" t="s">
        <v>76</v>
      </c>
      <c r="AY207" s="238" t="s">
        <v>117</v>
      </c>
    </row>
    <row r="208" s="2" customFormat="1" ht="49.05" customHeight="1">
      <c r="A208" s="38"/>
      <c r="B208" s="39"/>
      <c r="C208" s="204" t="s">
        <v>347</v>
      </c>
      <c r="D208" s="204" t="s">
        <v>120</v>
      </c>
      <c r="E208" s="205" t="s">
        <v>348</v>
      </c>
      <c r="F208" s="206" t="s">
        <v>349</v>
      </c>
      <c r="G208" s="207" t="s">
        <v>350</v>
      </c>
      <c r="H208" s="208">
        <v>2</v>
      </c>
      <c r="I208" s="209"/>
      <c r="J208" s="210">
        <f>ROUND(I208*H208,2)</f>
        <v>0</v>
      </c>
      <c r="K208" s="206" t="s">
        <v>124</v>
      </c>
      <c r="L208" s="44"/>
      <c r="M208" s="211" t="s">
        <v>19</v>
      </c>
      <c r="N208" s="212" t="s">
        <v>47</v>
      </c>
      <c r="O208" s="84"/>
      <c r="P208" s="213">
        <f>O208*H208</f>
        <v>0</v>
      </c>
      <c r="Q208" s="213">
        <v>0.0021700000000000001</v>
      </c>
      <c r="R208" s="213">
        <f>Q208*H208</f>
        <v>0.0043400000000000001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136</v>
      </c>
      <c r="AT208" s="215" t="s">
        <v>120</v>
      </c>
      <c r="AU208" s="215" t="s">
        <v>132</v>
      </c>
      <c r="AY208" s="17" t="s">
        <v>117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84</v>
      </c>
      <c r="BK208" s="216">
        <f>ROUND(I208*H208,2)</f>
        <v>0</v>
      </c>
      <c r="BL208" s="17" t="s">
        <v>136</v>
      </c>
      <c r="BM208" s="215" t="s">
        <v>351</v>
      </c>
    </row>
    <row r="209" s="14" customFormat="1">
      <c r="A209" s="14"/>
      <c r="B209" s="228"/>
      <c r="C209" s="229"/>
      <c r="D209" s="219" t="s">
        <v>149</v>
      </c>
      <c r="E209" s="230" t="s">
        <v>19</v>
      </c>
      <c r="F209" s="231" t="s">
        <v>86</v>
      </c>
      <c r="G209" s="229"/>
      <c r="H209" s="232">
        <v>2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38" t="s">
        <v>149</v>
      </c>
      <c r="AU209" s="238" t="s">
        <v>132</v>
      </c>
      <c r="AV209" s="14" t="s">
        <v>86</v>
      </c>
      <c r="AW209" s="14" t="s">
        <v>37</v>
      </c>
      <c r="AX209" s="14" t="s">
        <v>76</v>
      </c>
      <c r="AY209" s="238" t="s">
        <v>117</v>
      </c>
    </row>
    <row r="210" s="2" customFormat="1" ht="49.05" customHeight="1">
      <c r="A210" s="38"/>
      <c r="B210" s="39"/>
      <c r="C210" s="204" t="s">
        <v>352</v>
      </c>
      <c r="D210" s="204" t="s">
        <v>120</v>
      </c>
      <c r="E210" s="205" t="s">
        <v>353</v>
      </c>
      <c r="F210" s="206" t="s">
        <v>354</v>
      </c>
      <c r="G210" s="207" t="s">
        <v>350</v>
      </c>
      <c r="H210" s="208">
        <v>2</v>
      </c>
      <c r="I210" s="209"/>
      <c r="J210" s="210">
        <f>ROUND(I210*H210,2)</f>
        <v>0</v>
      </c>
      <c r="K210" s="206" t="s">
        <v>124</v>
      </c>
      <c r="L210" s="44"/>
      <c r="M210" s="211" t="s">
        <v>19</v>
      </c>
      <c r="N210" s="212" t="s">
        <v>47</v>
      </c>
      <c r="O210" s="84"/>
      <c r="P210" s="213">
        <f>O210*H210</f>
        <v>0</v>
      </c>
      <c r="Q210" s="213">
        <v>0.0049800000000000001</v>
      </c>
      <c r="R210" s="213">
        <f>Q210*H210</f>
        <v>0.0099600000000000001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136</v>
      </c>
      <c r="AT210" s="215" t="s">
        <v>120</v>
      </c>
      <c r="AU210" s="215" t="s">
        <v>132</v>
      </c>
      <c r="AY210" s="17" t="s">
        <v>117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84</v>
      </c>
      <c r="BK210" s="216">
        <f>ROUND(I210*H210,2)</f>
        <v>0</v>
      </c>
      <c r="BL210" s="17" t="s">
        <v>136</v>
      </c>
      <c r="BM210" s="215" t="s">
        <v>355</v>
      </c>
    </row>
    <row r="211" s="14" customFormat="1">
      <c r="A211" s="14"/>
      <c r="B211" s="228"/>
      <c r="C211" s="229"/>
      <c r="D211" s="219" t="s">
        <v>149</v>
      </c>
      <c r="E211" s="230" t="s">
        <v>19</v>
      </c>
      <c r="F211" s="231" t="s">
        <v>86</v>
      </c>
      <c r="G211" s="229"/>
      <c r="H211" s="232">
        <v>2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38" t="s">
        <v>149</v>
      </c>
      <c r="AU211" s="238" t="s">
        <v>132</v>
      </c>
      <c r="AV211" s="14" t="s">
        <v>86</v>
      </c>
      <c r="AW211" s="14" t="s">
        <v>37</v>
      </c>
      <c r="AX211" s="14" t="s">
        <v>76</v>
      </c>
      <c r="AY211" s="238" t="s">
        <v>117</v>
      </c>
    </row>
    <row r="212" s="2" customFormat="1" ht="49.05" customHeight="1">
      <c r="A212" s="38"/>
      <c r="B212" s="39"/>
      <c r="C212" s="204" t="s">
        <v>356</v>
      </c>
      <c r="D212" s="204" t="s">
        <v>120</v>
      </c>
      <c r="E212" s="205" t="s">
        <v>357</v>
      </c>
      <c r="F212" s="206" t="s">
        <v>358</v>
      </c>
      <c r="G212" s="207" t="s">
        <v>350</v>
      </c>
      <c r="H212" s="208">
        <v>12</v>
      </c>
      <c r="I212" s="209"/>
      <c r="J212" s="210">
        <f>ROUND(I212*H212,2)</f>
        <v>0</v>
      </c>
      <c r="K212" s="206" t="s">
        <v>124</v>
      </c>
      <c r="L212" s="44"/>
      <c r="M212" s="211" t="s">
        <v>19</v>
      </c>
      <c r="N212" s="212" t="s">
        <v>47</v>
      </c>
      <c r="O212" s="84"/>
      <c r="P212" s="213">
        <f>O212*H212</f>
        <v>0</v>
      </c>
      <c r="Q212" s="213">
        <v>0.0094000000000000004</v>
      </c>
      <c r="R212" s="213">
        <f>Q212*H212</f>
        <v>0.11280000000000001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136</v>
      </c>
      <c r="AT212" s="215" t="s">
        <v>120</v>
      </c>
      <c r="AU212" s="215" t="s">
        <v>132</v>
      </c>
      <c r="AY212" s="17" t="s">
        <v>117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84</v>
      </c>
      <c r="BK212" s="216">
        <f>ROUND(I212*H212,2)</f>
        <v>0</v>
      </c>
      <c r="BL212" s="17" t="s">
        <v>136</v>
      </c>
      <c r="BM212" s="215" t="s">
        <v>359</v>
      </c>
    </row>
    <row r="213" s="14" customFormat="1">
      <c r="A213" s="14"/>
      <c r="B213" s="228"/>
      <c r="C213" s="229"/>
      <c r="D213" s="219" t="s">
        <v>149</v>
      </c>
      <c r="E213" s="230" t="s">
        <v>19</v>
      </c>
      <c r="F213" s="231" t="s">
        <v>182</v>
      </c>
      <c r="G213" s="229"/>
      <c r="H213" s="232">
        <v>12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38" t="s">
        <v>149</v>
      </c>
      <c r="AU213" s="238" t="s">
        <v>132</v>
      </c>
      <c r="AV213" s="14" t="s">
        <v>86</v>
      </c>
      <c r="AW213" s="14" t="s">
        <v>37</v>
      </c>
      <c r="AX213" s="14" t="s">
        <v>76</v>
      </c>
      <c r="AY213" s="238" t="s">
        <v>117</v>
      </c>
    </row>
    <row r="214" s="2" customFormat="1" ht="14.4" customHeight="1">
      <c r="A214" s="38"/>
      <c r="B214" s="39"/>
      <c r="C214" s="204" t="s">
        <v>360</v>
      </c>
      <c r="D214" s="204" t="s">
        <v>120</v>
      </c>
      <c r="E214" s="205" t="s">
        <v>361</v>
      </c>
      <c r="F214" s="206" t="s">
        <v>362</v>
      </c>
      <c r="G214" s="207" t="s">
        <v>192</v>
      </c>
      <c r="H214" s="208">
        <v>0.043999999999999997</v>
      </c>
      <c r="I214" s="209"/>
      <c r="J214" s="210">
        <f>ROUND(I214*H214,2)</f>
        <v>0</v>
      </c>
      <c r="K214" s="206" t="s">
        <v>19</v>
      </c>
      <c r="L214" s="44"/>
      <c r="M214" s="211" t="s">
        <v>19</v>
      </c>
      <c r="N214" s="212" t="s">
        <v>47</v>
      </c>
      <c r="O214" s="8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136</v>
      </c>
      <c r="AT214" s="215" t="s">
        <v>120</v>
      </c>
      <c r="AU214" s="215" t="s">
        <v>132</v>
      </c>
      <c r="AY214" s="17" t="s">
        <v>117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84</v>
      </c>
      <c r="BK214" s="216">
        <f>ROUND(I214*H214,2)</f>
        <v>0</v>
      </c>
      <c r="BL214" s="17" t="s">
        <v>136</v>
      </c>
      <c r="BM214" s="215" t="s">
        <v>363</v>
      </c>
    </row>
    <row r="215" s="14" customFormat="1">
      <c r="A215" s="14"/>
      <c r="B215" s="228"/>
      <c r="C215" s="229"/>
      <c r="D215" s="219" t="s">
        <v>149</v>
      </c>
      <c r="E215" s="230" t="s">
        <v>19</v>
      </c>
      <c r="F215" s="231" t="s">
        <v>364</v>
      </c>
      <c r="G215" s="229"/>
      <c r="H215" s="232">
        <v>0.0060000000000000001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8" t="s">
        <v>149</v>
      </c>
      <c r="AU215" s="238" t="s">
        <v>132</v>
      </c>
      <c r="AV215" s="14" t="s">
        <v>86</v>
      </c>
      <c r="AW215" s="14" t="s">
        <v>37</v>
      </c>
      <c r="AX215" s="14" t="s">
        <v>76</v>
      </c>
      <c r="AY215" s="238" t="s">
        <v>117</v>
      </c>
    </row>
    <row r="216" s="14" customFormat="1">
      <c r="A216" s="14"/>
      <c r="B216" s="228"/>
      <c r="C216" s="229"/>
      <c r="D216" s="219" t="s">
        <v>149</v>
      </c>
      <c r="E216" s="230" t="s">
        <v>19</v>
      </c>
      <c r="F216" s="231" t="s">
        <v>365</v>
      </c>
      <c r="G216" s="229"/>
      <c r="H216" s="232">
        <v>0.037999999999999999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38" t="s">
        <v>149</v>
      </c>
      <c r="AU216" s="238" t="s">
        <v>132</v>
      </c>
      <c r="AV216" s="14" t="s">
        <v>86</v>
      </c>
      <c r="AW216" s="14" t="s">
        <v>37</v>
      </c>
      <c r="AX216" s="14" t="s">
        <v>76</v>
      </c>
      <c r="AY216" s="238" t="s">
        <v>117</v>
      </c>
    </row>
    <row r="217" s="2" customFormat="1" ht="14.4" customHeight="1">
      <c r="A217" s="38"/>
      <c r="B217" s="39"/>
      <c r="C217" s="204" t="s">
        <v>366</v>
      </c>
      <c r="D217" s="204" t="s">
        <v>120</v>
      </c>
      <c r="E217" s="205" t="s">
        <v>367</v>
      </c>
      <c r="F217" s="206" t="s">
        <v>368</v>
      </c>
      <c r="G217" s="207" t="s">
        <v>192</v>
      </c>
      <c r="H217" s="208">
        <v>0.37</v>
      </c>
      <c r="I217" s="209"/>
      <c r="J217" s="210">
        <f>ROUND(I217*H217,2)</f>
        <v>0</v>
      </c>
      <c r="K217" s="206" t="s">
        <v>19</v>
      </c>
      <c r="L217" s="44"/>
      <c r="M217" s="211" t="s">
        <v>19</v>
      </c>
      <c r="N217" s="212" t="s">
        <v>47</v>
      </c>
      <c r="O217" s="8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136</v>
      </c>
      <c r="AT217" s="215" t="s">
        <v>120</v>
      </c>
      <c r="AU217" s="215" t="s">
        <v>132</v>
      </c>
      <c r="AY217" s="17" t="s">
        <v>117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84</v>
      </c>
      <c r="BK217" s="216">
        <f>ROUND(I217*H217,2)</f>
        <v>0</v>
      </c>
      <c r="BL217" s="17" t="s">
        <v>136</v>
      </c>
      <c r="BM217" s="215" t="s">
        <v>369</v>
      </c>
    </row>
    <row r="218" s="14" customFormat="1">
      <c r="A218" s="14"/>
      <c r="B218" s="228"/>
      <c r="C218" s="229"/>
      <c r="D218" s="219" t="s">
        <v>149</v>
      </c>
      <c r="E218" s="230" t="s">
        <v>19</v>
      </c>
      <c r="F218" s="231" t="s">
        <v>370</v>
      </c>
      <c r="G218" s="229"/>
      <c r="H218" s="232">
        <v>0.031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38" t="s">
        <v>149</v>
      </c>
      <c r="AU218" s="238" t="s">
        <v>132</v>
      </c>
      <c r="AV218" s="14" t="s">
        <v>86</v>
      </c>
      <c r="AW218" s="14" t="s">
        <v>37</v>
      </c>
      <c r="AX218" s="14" t="s">
        <v>76</v>
      </c>
      <c r="AY218" s="238" t="s">
        <v>117</v>
      </c>
    </row>
    <row r="219" s="14" customFormat="1">
      <c r="A219" s="14"/>
      <c r="B219" s="228"/>
      <c r="C219" s="229"/>
      <c r="D219" s="219" t="s">
        <v>149</v>
      </c>
      <c r="E219" s="230" t="s">
        <v>19</v>
      </c>
      <c r="F219" s="231" t="s">
        <v>371</v>
      </c>
      <c r="G219" s="229"/>
      <c r="H219" s="232">
        <v>0.33900000000000002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38" t="s">
        <v>149</v>
      </c>
      <c r="AU219" s="238" t="s">
        <v>132</v>
      </c>
      <c r="AV219" s="14" t="s">
        <v>86</v>
      </c>
      <c r="AW219" s="14" t="s">
        <v>37</v>
      </c>
      <c r="AX219" s="14" t="s">
        <v>76</v>
      </c>
      <c r="AY219" s="238" t="s">
        <v>117</v>
      </c>
    </row>
    <row r="220" s="12" customFormat="1" ht="22.8" customHeight="1">
      <c r="A220" s="12"/>
      <c r="B220" s="188"/>
      <c r="C220" s="189"/>
      <c r="D220" s="190" t="s">
        <v>75</v>
      </c>
      <c r="E220" s="202" t="s">
        <v>116</v>
      </c>
      <c r="F220" s="202" t="s">
        <v>372</v>
      </c>
      <c r="G220" s="189"/>
      <c r="H220" s="189"/>
      <c r="I220" s="192"/>
      <c r="J220" s="203">
        <f>BK220</f>
        <v>0</v>
      </c>
      <c r="K220" s="189"/>
      <c r="L220" s="194"/>
      <c r="M220" s="195"/>
      <c r="N220" s="196"/>
      <c r="O220" s="196"/>
      <c r="P220" s="197">
        <f>P221+P230+P238</f>
        <v>0</v>
      </c>
      <c r="Q220" s="196"/>
      <c r="R220" s="197">
        <f>R221+R230+R238</f>
        <v>0</v>
      </c>
      <c r="S220" s="196"/>
      <c r="T220" s="198">
        <f>T221+T230+T238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99" t="s">
        <v>84</v>
      </c>
      <c r="AT220" s="200" t="s">
        <v>75</v>
      </c>
      <c r="AU220" s="200" t="s">
        <v>84</v>
      </c>
      <c r="AY220" s="199" t="s">
        <v>117</v>
      </c>
      <c r="BK220" s="201">
        <f>BK221+BK230+BK238</f>
        <v>0</v>
      </c>
    </row>
    <row r="221" s="12" customFormat="1" ht="20.88" customHeight="1">
      <c r="A221" s="12"/>
      <c r="B221" s="188"/>
      <c r="C221" s="189"/>
      <c r="D221" s="190" t="s">
        <v>75</v>
      </c>
      <c r="E221" s="202" t="s">
        <v>373</v>
      </c>
      <c r="F221" s="202" t="s">
        <v>374</v>
      </c>
      <c r="G221" s="189"/>
      <c r="H221" s="189"/>
      <c r="I221" s="192"/>
      <c r="J221" s="203">
        <f>BK221</f>
        <v>0</v>
      </c>
      <c r="K221" s="189"/>
      <c r="L221" s="194"/>
      <c r="M221" s="195"/>
      <c r="N221" s="196"/>
      <c r="O221" s="196"/>
      <c r="P221" s="197">
        <f>SUM(P222:P229)</f>
        <v>0</v>
      </c>
      <c r="Q221" s="196"/>
      <c r="R221" s="197">
        <f>SUM(R222:R229)</f>
        <v>0</v>
      </c>
      <c r="S221" s="196"/>
      <c r="T221" s="198">
        <f>SUM(T222:T229)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99" t="s">
        <v>84</v>
      </c>
      <c r="AT221" s="200" t="s">
        <v>75</v>
      </c>
      <c r="AU221" s="200" t="s">
        <v>86</v>
      </c>
      <c r="AY221" s="199" t="s">
        <v>117</v>
      </c>
      <c r="BK221" s="201">
        <f>SUM(BK222:BK229)</f>
        <v>0</v>
      </c>
    </row>
    <row r="222" s="2" customFormat="1" ht="37.8" customHeight="1">
      <c r="A222" s="38"/>
      <c r="B222" s="39"/>
      <c r="C222" s="204" t="s">
        <v>375</v>
      </c>
      <c r="D222" s="204" t="s">
        <v>120</v>
      </c>
      <c r="E222" s="205" t="s">
        <v>376</v>
      </c>
      <c r="F222" s="206" t="s">
        <v>377</v>
      </c>
      <c r="G222" s="207" t="s">
        <v>186</v>
      </c>
      <c r="H222" s="208">
        <v>312</v>
      </c>
      <c r="I222" s="209"/>
      <c r="J222" s="210">
        <f>ROUND(I222*H222,2)</f>
        <v>0</v>
      </c>
      <c r="K222" s="206" t="s">
        <v>124</v>
      </c>
      <c r="L222" s="44"/>
      <c r="M222" s="211" t="s">
        <v>19</v>
      </c>
      <c r="N222" s="212" t="s">
        <v>47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136</v>
      </c>
      <c r="AT222" s="215" t="s">
        <v>120</v>
      </c>
      <c r="AU222" s="215" t="s">
        <v>132</v>
      </c>
      <c r="AY222" s="17" t="s">
        <v>117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84</v>
      </c>
      <c r="BK222" s="216">
        <f>ROUND(I222*H222,2)</f>
        <v>0</v>
      </c>
      <c r="BL222" s="17" t="s">
        <v>136</v>
      </c>
      <c r="BM222" s="215" t="s">
        <v>378</v>
      </c>
    </row>
    <row r="223" s="14" customFormat="1">
      <c r="A223" s="14"/>
      <c r="B223" s="228"/>
      <c r="C223" s="229"/>
      <c r="D223" s="219" t="s">
        <v>149</v>
      </c>
      <c r="E223" s="230" t="s">
        <v>19</v>
      </c>
      <c r="F223" s="231" t="s">
        <v>281</v>
      </c>
      <c r="G223" s="229"/>
      <c r="H223" s="232">
        <v>312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38" t="s">
        <v>149</v>
      </c>
      <c r="AU223" s="238" t="s">
        <v>132</v>
      </c>
      <c r="AV223" s="14" t="s">
        <v>86</v>
      </c>
      <c r="AW223" s="14" t="s">
        <v>37</v>
      </c>
      <c r="AX223" s="14" t="s">
        <v>76</v>
      </c>
      <c r="AY223" s="238" t="s">
        <v>117</v>
      </c>
    </row>
    <row r="224" s="2" customFormat="1" ht="37.8" customHeight="1">
      <c r="A224" s="38"/>
      <c r="B224" s="39"/>
      <c r="C224" s="204" t="s">
        <v>379</v>
      </c>
      <c r="D224" s="204" t="s">
        <v>120</v>
      </c>
      <c r="E224" s="205" t="s">
        <v>380</v>
      </c>
      <c r="F224" s="206" t="s">
        <v>381</v>
      </c>
      <c r="G224" s="207" t="s">
        <v>186</v>
      </c>
      <c r="H224" s="208">
        <v>312</v>
      </c>
      <c r="I224" s="209"/>
      <c r="J224" s="210">
        <f>ROUND(I224*H224,2)</f>
        <v>0</v>
      </c>
      <c r="K224" s="206" t="s">
        <v>124</v>
      </c>
      <c r="L224" s="44"/>
      <c r="M224" s="211" t="s">
        <v>19</v>
      </c>
      <c r="N224" s="212" t="s">
        <v>47</v>
      </c>
      <c r="O224" s="84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5" t="s">
        <v>136</v>
      </c>
      <c r="AT224" s="215" t="s">
        <v>120</v>
      </c>
      <c r="AU224" s="215" t="s">
        <v>132</v>
      </c>
      <c r="AY224" s="17" t="s">
        <v>117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84</v>
      </c>
      <c r="BK224" s="216">
        <f>ROUND(I224*H224,2)</f>
        <v>0</v>
      </c>
      <c r="BL224" s="17" t="s">
        <v>136</v>
      </c>
      <c r="BM224" s="215" t="s">
        <v>382</v>
      </c>
    </row>
    <row r="225" s="14" customFormat="1">
      <c r="A225" s="14"/>
      <c r="B225" s="228"/>
      <c r="C225" s="229"/>
      <c r="D225" s="219" t="s">
        <v>149</v>
      </c>
      <c r="E225" s="230" t="s">
        <v>19</v>
      </c>
      <c r="F225" s="231" t="s">
        <v>281</v>
      </c>
      <c r="G225" s="229"/>
      <c r="H225" s="232">
        <v>312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38" t="s">
        <v>149</v>
      </c>
      <c r="AU225" s="238" t="s">
        <v>132</v>
      </c>
      <c r="AV225" s="14" t="s">
        <v>86</v>
      </c>
      <c r="AW225" s="14" t="s">
        <v>37</v>
      </c>
      <c r="AX225" s="14" t="s">
        <v>76</v>
      </c>
      <c r="AY225" s="238" t="s">
        <v>117</v>
      </c>
    </row>
    <row r="226" s="2" customFormat="1" ht="24.15" customHeight="1">
      <c r="A226" s="38"/>
      <c r="B226" s="39"/>
      <c r="C226" s="204" t="s">
        <v>383</v>
      </c>
      <c r="D226" s="204" t="s">
        <v>120</v>
      </c>
      <c r="E226" s="205" t="s">
        <v>384</v>
      </c>
      <c r="F226" s="206" t="s">
        <v>385</v>
      </c>
      <c r="G226" s="207" t="s">
        <v>186</v>
      </c>
      <c r="H226" s="208">
        <v>312</v>
      </c>
      <c r="I226" s="209"/>
      <c r="J226" s="210">
        <f>ROUND(I226*H226,2)</f>
        <v>0</v>
      </c>
      <c r="K226" s="206" t="s">
        <v>124</v>
      </c>
      <c r="L226" s="44"/>
      <c r="M226" s="211" t="s">
        <v>19</v>
      </c>
      <c r="N226" s="212" t="s">
        <v>47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136</v>
      </c>
      <c r="AT226" s="215" t="s">
        <v>120</v>
      </c>
      <c r="AU226" s="215" t="s">
        <v>132</v>
      </c>
      <c r="AY226" s="17" t="s">
        <v>117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84</v>
      </c>
      <c r="BK226" s="216">
        <f>ROUND(I226*H226,2)</f>
        <v>0</v>
      </c>
      <c r="BL226" s="17" t="s">
        <v>136</v>
      </c>
      <c r="BM226" s="215" t="s">
        <v>386</v>
      </c>
    </row>
    <row r="227" s="14" customFormat="1">
      <c r="A227" s="14"/>
      <c r="B227" s="228"/>
      <c r="C227" s="229"/>
      <c r="D227" s="219" t="s">
        <v>149</v>
      </c>
      <c r="E227" s="230" t="s">
        <v>19</v>
      </c>
      <c r="F227" s="231" t="s">
        <v>281</v>
      </c>
      <c r="G227" s="229"/>
      <c r="H227" s="232">
        <v>312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38" t="s">
        <v>149</v>
      </c>
      <c r="AU227" s="238" t="s">
        <v>132</v>
      </c>
      <c r="AV227" s="14" t="s">
        <v>86</v>
      </c>
      <c r="AW227" s="14" t="s">
        <v>37</v>
      </c>
      <c r="AX227" s="14" t="s">
        <v>76</v>
      </c>
      <c r="AY227" s="238" t="s">
        <v>117</v>
      </c>
    </row>
    <row r="228" s="2" customFormat="1" ht="37.8" customHeight="1">
      <c r="A228" s="38"/>
      <c r="B228" s="39"/>
      <c r="C228" s="204" t="s">
        <v>387</v>
      </c>
      <c r="D228" s="204" t="s">
        <v>120</v>
      </c>
      <c r="E228" s="205" t="s">
        <v>388</v>
      </c>
      <c r="F228" s="206" t="s">
        <v>389</v>
      </c>
      <c r="G228" s="207" t="s">
        <v>186</v>
      </c>
      <c r="H228" s="208">
        <v>312</v>
      </c>
      <c r="I228" s="209"/>
      <c r="J228" s="210">
        <f>ROUND(I228*H228,2)</f>
        <v>0</v>
      </c>
      <c r="K228" s="206" t="s">
        <v>124</v>
      </c>
      <c r="L228" s="44"/>
      <c r="M228" s="211" t="s">
        <v>19</v>
      </c>
      <c r="N228" s="212" t="s">
        <v>47</v>
      </c>
      <c r="O228" s="8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136</v>
      </c>
      <c r="AT228" s="215" t="s">
        <v>120</v>
      </c>
      <c r="AU228" s="215" t="s">
        <v>132</v>
      </c>
      <c r="AY228" s="17" t="s">
        <v>117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84</v>
      </c>
      <c r="BK228" s="216">
        <f>ROUND(I228*H228,2)</f>
        <v>0</v>
      </c>
      <c r="BL228" s="17" t="s">
        <v>136</v>
      </c>
      <c r="BM228" s="215" t="s">
        <v>390</v>
      </c>
    </row>
    <row r="229" s="14" customFormat="1">
      <c r="A229" s="14"/>
      <c r="B229" s="228"/>
      <c r="C229" s="229"/>
      <c r="D229" s="219" t="s">
        <v>149</v>
      </c>
      <c r="E229" s="230" t="s">
        <v>19</v>
      </c>
      <c r="F229" s="231" t="s">
        <v>281</v>
      </c>
      <c r="G229" s="229"/>
      <c r="H229" s="232">
        <v>312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38" t="s">
        <v>149</v>
      </c>
      <c r="AU229" s="238" t="s">
        <v>132</v>
      </c>
      <c r="AV229" s="14" t="s">
        <v>86</v>
      </c>
      <c r="AW229" s="14" t="s">
        <v>37</v>
      </c>
      <c r="AX229" s="14" t="s">
        <v>76</v>
      </c>
      <c r="AY229" s="238" t="s">
        <v>117</v>
      </c>
    </row>
    <row r="230" s="12" customFormat="1" ht="20.88" customHeight="1">
      <c r="A230" s="12"/>
      <c r="B230" s="188"/>
      <c r="C230" s="189"/>
      <c r="D230" s="190" t="s">
        <v>75</v>
      </c>
      <c r="E230" s="202" t="s">
        <v>391</v>
      </c>
      <c r="F230" s="202" t="s">
        <v>392</v>
      </c>
      <c r="G230" s="189"/>
      <c r="H230" s="189"/>
      <c r="I230" s="192"/>
      <c r="J230" s="203">
        <f>BK230</f>
        <v>0</v>
      </c>
      <c r="K230" s="189"/>
      <c r="L230" s="194"/>
      <c r="M230" s="195"/>
      <c r="N230" s="196"/>
      <c r="O230" s="196"/>
      <c r="P230" s="197">
        <f>SUM(P231:P237)</f>
        <v>0</v>
      </c>
      <c r="Q230" s="196"/>
      <c r="R230" s="197">
        <f>SUM(R231:R237)</f>
        <v>0</v>
      </c>
      <c r="S230" s="196"/>
      <c r="T230" s="198">
        <f>SUM(T231:T237)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99" t="s">
        <v>84</v>
      </c>
      <c r="AT230" s="200" t="s">
        <v>75</v>
      </c>
      <c r="AU230" s="200" t="s">
        <v>86</v>
      </c>
      <c r="AY230" s="199" t="s">
        <v>117</v>
      </c>
      <c r="BK230" s="201">
        <f>SUM(BK231:BK237)</f>
        <v>0</v>
      </c>
    </row>
    <row r="231" s="2" customFormat="1" ht="49.05" customHeight="1">
      <c r="A231" s="38"/>
      <c r="B231" s="39"/>
      <c r="C231" s="204" t="s">
        <v>393</v>
      </c>
      <c r="D231" s="204" t="s">
        <v>120</v>
      </c>
      <c r="E231" s="205" t="s">
        <v>394</v>
      </c>
      <c r="F231" s="206" t="s">
        <v>395</v>
      </c>
      <c r="G231" s="207" t="s">
        <v>186</v>
      </c>
      <c r="H231" s="208">
        <v>312</v>
      </c>
      <c r="I231" s="209"/>
      <c r="J231" s="210">
        <f>ROUND(I231*H231,2)</f>
        <v>0</v>
      </c>
      <c r="K231" s="206" t="s">
        <v>19</v>
      </c>
      <c r="L231" s="44"/>
      <c r="M231" s="211" t="s">
        <v>19</v>
      </c>
      <c r="N231" s="212" t="s">
        <v>47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136</v>
      </c>
      <c r="AT231" s="215" t="s">
        <v>120</v>
      </c>
      <c r="AU231" s="215" t="s">
        <v>132</v>
      </c>
      <c r="AY231" s="17" t="s">
        <v>117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84</v>
      </c>
      <c r="BK231" s="216">
        <f>ROUND(I231*H231,2)</f>
        <v>0</v>
      </c>
      <c r="BL231" s="17" t="s">
        <v>136</v>
      </c>
      <c r="BM231" s="215" t="s">
        <v>396</v>
      </c>
    </row>
    <row r="232" s="14" customFormat="1">
      <c r="A232" s="14"/>
      <c r="B232" s="228"/>
      <c r="C232" s="229"/>
      <c r="D232" s="219" t="s">
        <v>149</v>
      </c>
      <c r="E232" s="230" t="s">
        <v>19</v>
      </c>
      <c r="F232" s="231" t="s">
        <v>281</v>
      </c>
      <c r="G232" s="229"/>
      <c r="H232" s="232">
        <v>312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38" t="s">
        <v>149</v>
      </c>
      <c r="AU232" s="238" t="s">
        <v>132</v>
      </c>
      <c r="AV232" s="14" t="s">
        <v>86</v>
      </c>
      <c r="AW232" s="14" t="s">
        <v>37</v>
      </c>
      <c r="AX232" s="14" t="s">
        <v>76</v>
      </c>
      <c r="AY232" s="238" t="s">
        <v>117</v>
      </c>
    </row>
    <row r="233" s="2" customFormat="1" ht="14.4" customHeight="1">
      <c r="A233" s="38"/>
      <c r="B233" s="39"/>
      <c r="C233" s="204" t="s">
        <v>397</v>
      </c>
      <c r="D233" s="204" t="s">
        <v>120</v>
      </c>
      <c r="E233" s="205" t="s">
        <v>398</v>
      </c>
      <c r="F233" s="206" t="s">
        <v>399</v>
      </c>
      <c r="G233" s="207" t="s">
        <v>318</v>
      </c>
      <c r="H233" s="208">
        <v>111.8</v>
      </c>
      <c r="I233" s="209"/>
      <c r="J233" s="210">
        <f>ROUND(I233*H233,2)</f>
        <v>0</v>
      </c>
      <c r="K233" s="206" t="s">
        <v>19</v>
      </c>
      <c r="L233" s="44"/>
      <c r="M233" s="211" t="s">
        <v>19</v>
      </c>
      <c r="N233" s="212" t="s">
        <v>47</v>
      </c>
      <c r="O233" s="84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136</v>
      </c>
      <c r="AT233" s="215" t="s">
        <v>120</v>
      </c>
      <c r="AU233" s="215" t="s">
        <v>132</v>
      </c>
      <c r="AY233" s="17" t="s">
        <v>117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84</v>
      </c>
      <c r="BK233" s="216">
        <f>ROUND(I233*H233,2)</f>
        <v>0</v>
      </c>
      <c r="BL233" s="17" t="s">
        <v>136</v>
      </c>
      <c r="BM233" s="215" t="s">
        <v>400</v>
      </c>
    </row>
    <row r="234" s="13" customFormat="1">
      <c r="A234" s="13"/>
      <c r="B234" s="217"/>
      <c r="C234" s="218"/>
      <c r="D234" s="219" t="s">
        <v>149</v>
      </c>
      <c r="E234" s="220" t="s">
        <v>19</v>
      </c>
      <c r="F234" s="221" t="s">
        <v>401</v>
      </c>
      <c r="G234" s="218"/>
      <c r="H234" s="220" t="s">
        <v>19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7" t="s">
        <v>149</v>
      </c>
      <c r="AU234" s="227" t="s">
        <v>132</v>
      </c>
      <c r="AV234" s="13" t="s">
        <v>84</v>
      </c>
      <c r="AW234" s="13" t="s">
        <v>37</v>
      </c>
      <c r="AX234" s="13" t="s">
        <v>76</v>
      </c>
      <c r="AY234" s="227" t="s">
        <v>117</v>
      </c>
    </row>
    <row r="235" s="14" customFormat="1">
      <c r="A235" s="14"/>
      <c r="B235" s="228"/>
      <c r="C235" s="229"/>
      <c r="D235" s="219" t="s">
        <v>149</v>
      </c>
      <c r="E235" s="230" t="s">
        <v>19</v>
      </c>
      <c r="F235" s="231" t="s">
        <v>402</v>
      </c>
      <c r="G235" s="229"/>
      <c r="H235" s="232">
        <v>81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38" t="s">
        <v>149</v>
      </c>
      <c r="AU235" s="238" t="s">
        <v>132</v>
      </c>
      <c r="AV235" s="14" t="s">
        <v>86</v>
      </c>
      <c r="AW235" s="14" t="s">
        <v>37</v>
      </c>
      <c r="AX235" s="14" t="s">
        <v>76</v>
      </c>
      <c r="AY235" s="238" t="s">
        <v>117</v>
      </c>
    </row>
    <row r="236" s="13" customFormat="1">
      <c r="A236" s="13"/>
      <c r="B236" s="217"/>
      <c r="C236" s="218"/>
      <c r="D236" s="219" t="s">
        <v>149</v>
      </c>
      <c r="E236" s="220" t="s">
        <v>19</v>
      </c>
      <c r="F236" s="221" t="s">
        <v>403</v>
      </c>
      <c r="G236" s="218"/>
      <c r="H236" s="220" t="s">
        <v>19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7" t="s">
        <v>149</v>
      </c>
      <c r="AU236" s="227" t="s">
        <v>132</v>
      </c>
      <c r="AV236" s="13" t="s">
        <v>84</v>
      </c>
      <c r="AW236" s="13" t="s">
        <v>37</v>
      </c>
      <c r="AX236" s="13" t="s">
        <v>76</v>
      </c>
      <c r="AY236" s="227" t="s">
        <v>117</v>
      </c>
    </row>
    <row r="237" s="14" customFormat="1">
      <c r="A237" s="14"/>
      <c r="B237" s="228"/>
      <c r="C237" s="229"/>
      <c r="D237" s="219" t="s">
        <v>149</v>
      </c>
      <c r="E237" s="230" t="s">
        <v>19</v>
      </c>
      <c r="F237" s="231" t="s">
        <v>404</v>
      </c>
      <c r="G237" s="229"/>
      <c r="H237" s="232">
        <v>30.800000000000001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38" t="s">
        <v>149</v>
      </c>
      <c r="AU237" s="238" t="s">
        <v>132</v>
      </c>
      <c r="AV237" s="14" t="s">
        <v>86</v>
      </c>
      <c r="AW237" s="14" t="s">
        <v>37</v>
      </c>
      <c r="AX237" s="14" t="s">
        <v>76</v>
      </c>
      <c r="AY237" s="238" t="s">
        <v>117</v>
      </c>
    </row>
    <row r="238" s="12" customFormat="1" ht="20.88" customHeight="1">
      <c r="A238" s="12"/>
      <c r="B238" s="188"/>
      <c r="C238" s="189"/>
      <c r="D238" s="190" t="s">
        <v>75</v>
      </c>
      <c r="E238" s="202" t="s">
        <v>405</v>
      </c>
      <c r="F238" s="202" t="s">
        <v>406</v>
      </c>
      <c r="G238" s="189"/>
      <c r="H238" s="189"/>
      <c r="I238" s="192"/>
      <c r="J238" s="203">
        <f>BK238</f>
        <v>0</v>
      </c>
      <c r="K238" s="189"/>
      <c r="L238" s="194"/>
      <c r="M238" s="195"/>
      <c r="N238" s="196"/>
      <c r="O238" s="196"/>
      <c r="P238" s="197">
        <f>P239</f>
        <v>0</v>
      </c>
      <c r="Q238" s="196"/>
      <c r="R238" s="197">
        <f>R239</f>
        <v>0</v>
      </c>
      <c r="S238" s="196"/>
      <c r="T238" s="198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99" t="s">
        <v>84</v>
      </c>
      <c r="AT238" s="200" t="s">
        <v>75</v>
      </c>
      <c r="AU238" s="200" t="s">
        <v>86</v>
      </c>
      <c r="AY238" s="199" t="s">
        <v>117</v>
      </c>
      <c r="BK238" s="201">
        <f>BK239</f>
        <v>0</v>
      </c>
    </row>
    <row r="239" s="2" customFormat="1" ht="37.8" customHeight="1">
      <c r="A239" s="38"/>
      <c r="B239" s="39"/>
      <c r="C239" s="204" t="s">
        <v>407</v>
      </c>
      <c r="D239" s="204" t="s">
        <v>120</v>
      </c>
      <c r="E239" s="205" t="s">
        <v>408</v>
      </c>
      <c r="F239" s="206" t="s">
        <v>409</v>
      </c>
      <c r="G239" s="207" t="s">
        <v>410</v>
      </c>
      <c r="H239" s="208">
        <v>1</v>
      </c>
      <c r="I239" s="209"/>
      <c r="J239" s="210">
        <f>ROUND(I239*H239,2)</f>
        <v>0</v>
      </c>
      <c r="K239" s="206" t="s">
        <v>19</v>
      </c>
      <c r="L239" s="44"/>
      <c r="M239" s="211" t="s">
        <v>19</v>
      </c>
      <c r="N239" s="212" t="s">
        <v>47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136</v>
      </c>
      <c r="AT239" s="215" t="s">
        <v>120</v>
      </c>
      <c r="AU239" s="215" t="s">
        <v>132</v>
      </c>
      <c r="AY239" s="17" t="s">
        <v>117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84</v>
      </c>
      <c r="BK239" s="216">
        <f>ROUND(I239*H239,2)</f>
        <v>0</v>
      </c>
      <c r="BL239" s="17" t="s">
        <v>136</v>
      </c>
      <c r="BM239" s="215" t="s">
        <v>411</v>
      </c>
    </row>
    <row r="240" s="12" customFormat="1" ht="22.8" customHeight="1">
      <c r="A240" s="12"/>
      <c r="B240" s="188"/>
      <c r="C240" s="189"/>
      <c r="D240" s="190" t="s">
        <v>75</v>
      </c>
      <c r="E240" s="202" t="s">
        <v>234</v>
      </c>
      <c r="F240" s="202" t="s">
        <v>412</v>
      </c>
      <c r="G240" s="189"/>
      <c r="H240" s="189"/>
      <c r="I240" s="192"/>
      <c r="J240" s="203">
        <f>BK240</f>
        <v>0</v>
      </c>
      <c r="K240" s="189"/>
      <c r="L240" s="194"/>
      <c r="M240" s="195"/>
      <c r="N240" s="196"/>
      <c r="O240" s="196"/>
      <c r="P240" s="197">
        <f>P241</f>
        <v>0</v>
      </c>
      <c r="Q240" s="196"/>
      <c r="R240" s="197">
        <f>R241</f>
        <v>9.67197</v>
      </c>
      <c r="S240" s="196"/>
      <c r="T240" s="198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99" t="s">
        <v>84</v>
      </c>
      <c r="AT240" s="200" t="s">
        <v>75</v>
      </c>
      <c r="AU240" s="200" t="s">
        <v>84</v>
      </c>
      <c r="AY240" s="199" t="s">
        <v>117</v>
      </c>
      <c r="BK240" s="201">
        <f>BK241</f>
        <v>0</v>
      </c>
    </row>
    <row r="241" s="12" customFormat="1" ht="20.88" customHeight="1">
      <c r="A241" s="12"/>
      <c r="B241" s="188"/>
      <c r="C241" s="189"/>
      <c r="D241" s="190" t="s">
        <v>75</v>
      </c>
      <c r="E241" s="202" t="s">
        <v>413</v>
      </c>
      <c r="F241" s="202" t="s">
        <v>414</v>
      </c>
      <c r="G241" s="189"/>
      <c r="H241" s="189"/>
      <c r="I241" s="192"/>
      <c r="J241" s="203">
        <f>BK241</f>
        <v>0</v>
      </c>
      <c r="K241" s="189"/>
      <c r="L241" s="194"/>
      <c r="M241" s="195"/>
      <c r="N241" s="196"/>
      <c r="O241" s="196"/>
      <c r="P241" s="197">
        <f>SUM(P242:P247)</f>
        <v>0</v>
      </c>
      <c r="Q241" s="196"/>
      <c r="R241" s="197">
        <f>SUM(R242:R247)</f>
        <v>9.67197</v>
      </c>
      <c r="S241" s="196"/>
      <c r="T241" s="198">
        <f>SUM(T242:T247)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9" t="s">
        <v>84</v>
      </c>
      <c r="AT241" s="200" t="s">
        <v>75</v>
      </c>
      <c r="AU241" s="200" t="s">
        <v>86</v>
      </c>
      <c r="AY241" s="199" t="s">
        <v>117</v>
      </c>
      <c r="BK241" s="201">
        <f>SUM(BK242:BK247)</f>
        <v>0</v>
      </c>
    </row>
    <row r="242" s="2" customFormat="1" ht="37.8" customHeight="1">
      <c r="A242" s="38"/>
      <c r="B242" s="39"/>
      <c r="C242" s="204" t="s">
        <v>415</v>
      </c>
      <c r="D242" s="204" t="s">
        <v>120</v>
      </c>
      <c r="E242" s="205" t="s">
        <v>416</v>
      </c>
      <c r="F242" s="206" t="s">
        <v>417</v>
      </c>
      <c r="G242" s="207" t="s">
        <v>318</v>
      </c>
      <c r="H242" s="208">
        <v>74.200000000000003</v>
      </c>
      <c r="I242" s="209"/>
      <c r="J242" s="210">
        <f>ROUND(I242*H242,2)</f>
        <v>0</v>
      </c>
      <c r="K242" s="206" t="s">
        <v>124</v>
      </c>
      <c r="L242" s="44"/>
      <c r="M242" s="211" t="s">
        <v>19</v>
      </c>
      <c r="N242" s="212" t="s">
        <v>47</v>
      </c>
      <c r="O242" s="84"/>
      <c r="P242" s="213">
        <f>O242*H242</f>
        <v>0</v>
      </c>
      <c r="Q242" s="213">
        <v>0.10095</v>
      </c>
      <c r="R242" s="213">
        <f>Q242*H242</f>
        <v>7.4904900000000003</v>
      </c>
      <c r="S242" s="213">
        <v>0</v>
      </c>
      <c r="T242" s="21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136</v>
      </c>
      <c r="AT242" s="215" t="s">
        <v>120</v>
      </c>
      <c r="AU242" s="215" t="s">
        <v>132</v>
      </c>
      <c r="AY242" s="17" t="s">
        <v>117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84</v>
      </c>
      <c r="BK242" s="216">
        <f>ROUND(I242*H242,2)</f>
        <v>0</v>
      </c>
      <c r="BL242" s="17" t="s">
        <v>136</v>
      </c>
      <c r="BM242" s="215" t="s">
        <v>418</v>
      </c>
    </row>
    <row r="243" s="14" customFormat="1">
      <c r="A243" s="14"/>
      <c r="B243" s="228"/>
      <c r="C243" s="229"/>
      <c r="D243" s="219" t="s">
        <v>149</v>
      </c>
      <c r="E243" s="230" t="s">
        <v>19</v>
      </c>
      <c r="F243" s="231" t="s">
        <v>419</v>
      </c>
      <c r="G243" s="229"/>
      <c r="H243" s="232">
        <v>74.200000000000003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38" t="s">
        <v>149</v>
      </c>
      <c r="AU243" s="238" t="s">
        <v>132</v>
      </c>
      <c r="AV243" s="14" t="s">
        <v>86</v>
      </c>
      <c r="AW243" s="14" t="s">
        <v>37</v>
      </c>
      <c r="AX243" s="14" t="s">
        <v>76</v>
      </c>
      <c r="AY243" s="238" t="s">
        <v>117</v>
      </c>
    </row>
    <row r="244" s="2" customFormat="1" ht="14.4" customHeight="1">
      <c r="A244" s="38"/>
      <c r="B244" s="39"/>
      <c r="C244" s="244" t="s">
        <v>420</v>
      </c>
      <c r="D244" s="244" t="s">
        <v>270</v>
      </c>
      <c r="E244" s="245" t="s">
        <v>421</v>
      </c>
      <c r="F244" s="246" t="s">
        <v>422</v>
      </c>
      <c r="G244" s="247" t="s">
        <v>318</v>
      </c>
      <c r="H244" s="248">
        <v>77.909999999999997</v>
      </c>
      <c r="I244" s="249"/>
      <c r="J244" s="250">
        <f>ROUND(I244*H244,2)</f>
        <v>0</v>
      </c>
      <c r="K244" s="246" t="s">
        <v>124</v>
      </c>
      <c r="L244" s="251"/>
      <c r="M244" s="252" t="s">
        <v>19</v>
      </c>
      <c r="N244" s="253" t="s">
        <v>47</v>
      </c>
      <c r="O244" s="84"/>
      <c r="P244" s="213">
        <f>O244*H244</f>
        <v>0</v>
      </c>
      <c r="Q244" s="213">
        <v>0.028000000000000001</v>
      </c>
      <c r="R244" s="213">
        <f>Q244*H244</f>
        <v>2.1814800000000001</v>
      </c>
      <c r="S244" s="213">
        <v>0</v>
      </c>
      <c r="T244" s="21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5" t="s">
        <v>155</v>
      </c>
      <c r="AT244" s="215" t="s">
        <v>270</v>
      </c>
      <c r="AU244" s="215" t="s">
        <v>132</v>
      </c>
      <c r="AY244" s="17" t="s">
        <v>117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7" t="s">
        <v>84</v>
      </c>
      <c r="BK244" s="216">
        <f>ROUND(I244*H244,2)</f>
        <v>0</v>
      </c>
      <c r="BL244" s="17" t="s">
        <v>136</v>
      </c>
      <c r="BM244" s="215" t="s">
        <v>423</v>
      </c>
    </row>
    <row r="245" s="13" customFormat="1">
      <c r="A245" s="13"/>
      <c r="B245" s="217"/>
      <c r="C245" s="218"/>
      <c r="D245" s="219" t="s">
        <v>149</v>
      </c>
      <c r="E245" s="220" t="s">
        <v>19</v>
      </c>
      <c r="F245" s="221" t="s">
        <v>424</v>
      </c>
      <c r="G245" s="218"/>
      <c r="H245" s="220" t="s">
        <v>19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7" t="s">
        <v>149</v>
      </c>
      <c r="AU245" s="227" t="s">
        <v>132</v>
      </c>
      <c r="AV245" s="13" t="s">
        <v>84</v>
      </c>
      <c r="AW245" s="13" t="s">
        <v>37</v>
      </c>
      <c r="AX245" s="13" t="s">
        <v>76</v>
      </c>
      <c r="AY245" s="227" t="s">
        <v>117</v>
      </c>
    </row>
    <row r="246" s="14" customFormat="1">
      <c r="A246" s="14"/>
      <c r="B246" s="228"/>
      <c r="C246" s="229"/>
      <c r="D246" s="219" t="s">
        <v>149</v>
      </c>
      <c r="E246" s="230" t="s">
        <v>19</v>
      </c>
      <c r="F246" s="231" t="s">
        <v>425</v>
      </c>
      <c r="G246" s="229"/>
      <c r="H246" s="232">
        <v>74.200000000000003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38" t="s">
        <v>149</v>
      </c>
      <c r="AU246" s="238" t="s">
        <v>132</v>
      </c>
      <c r="AV246" s="14" t="s">
        <v>86</v>
      </c>
      <c r="AW246" s="14" t="s">
        <v>37</v>
      </c>
      <c r="AX246" s="14" t="s">
        <v>76</v>
      </c>
      <c r="AY246" s="238" t="s">
        <v>117</v>
      </c>
    </row>
    <row r="247" s="14" customFormat="1">
      <c r="A247" s="14"/>
      <c r="B247" s="228"/>
      <c r="C247" s="229"/>
      <c r="D247" s="219" t="s">
        <v>149</v>
      </c>
      <c r="E247" s="229"/>
      <c r="F247" s="231" t="s">
        <v>426</v>
      </c>
      <c r="G247" s="229"/>
      <c r="H247" s="232">
        <v>77.909999999999997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38" t="s">
        <v>149</v>
      </c>
      <c r="AU247" s="238" t="s">
        <v>132</v>
      </c>
      <c r="AV247" s="14" t="s">
        <v>86</v>
      </c>
      <c r="AW247" s="14" t="s">
        <v>4</v>
      </c>
      <c r="AX247" s="14" t="s">
        <v>84</v>
      </c>
      <c r="AY247" s="238" t="s">
        <v>117</v>
      </c>
    </row>
    <row r="248" s="12" customFormat="1" ht="22.8" customHeight="1">
      <c r="A248" s="12"/>
      <c r="B248" s="188"/>
      <c r="C248" s="189"/>
      <c r="D248" s="190" t="s">
        <v>75</v>
      </c>
      <c r="E248" s="202" t="s">
        <v>427</v>
      </c>
      <c r="F248" s="202" t="s">
        <v>428</v>
      </c>
      <c r="G248" s="189"/>
      <c r="H248" s="189"/>
      <c r="I248" s="192"/>
      <c r="J248" s="203">
        <f>BK248</f>
        <v>0</v>
      </c>
      <c r="K248" s="189"/>
      <c r="L248" s="194"/>
      <c r="M248" s="195"/>
      <c r="N248" s="196"/>
      <c r="O248" s="196"/>
      <c r="P248" s="197">
        <f>P249</f>
        <v>0</v>
      </c>
      <c r="Q248" s="196"/>
      <c r="R248" s="197">
        <f>R249</f>
        <v>0</v>
      </c>
      <c r="S248" s="196"/>
      <c r="T248" s="198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99" t="s">
        <v>84</v>
      </c>
      <c r="AT248" s="200" t="s">
        <v>75</v>
      </c>
      <c r="AU248" s="200" t="s">
        <v>84</v>
      </c>
      <c r="AY248" s="199" t="s">
        <v>117</v>
      </c>
      <c r="BK248" s="201">
        <f>BK249</f>
        <v>0</v>
      </c>
    </row>
    <row r="249" s="2" customFormat="1" ht="24.15" customHeight="1">
      <c r="A249" s="38"/>
      <c r="B249" s="39"/>
      <c r="C249" s="204" t="s">
        <v>429</v>
      </c>
      <c r="D249" s="204" t="s">
        <v>120</v>
      </c>
      <c r="E249" s="205" t="s">
        <v>430</v>
      </c>
      <c r="F249" s="206" t="s">
        <v>431</v>
      </c>
      <c r="G249" s="207" t="s">
        <v>245</v>
      </c>
      <c r="H249" s="208">
        <v>33.244</v>
      </c>
      <c r="I249" s="209"/>
      <c r="J249" s="210">
        <f>ROUND(I249*H249,2)</f>
        <v>0</v>
      </c>
      <c r="K249" s="206" t="s">
        <v>124</v>
      </c>
      <c r="L249" s="44"/>
      <c r="M249" s="211" t="s">
        <v>19</v>
      </c>
      <c r="N249" s="212" t="s">
        <v>47</v>
      </c>
      <c r="O249" s="8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136</v>
      </c>
      <c r="AT249" s="215" t="s">
        <v>120</v>
      </c>
      <c r="AU249" s="215" t="s">
        <v>86</v>
      </c>
      <c r="AY249" s="17" t="s">
        <v>117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84</v>
      </c>
      <c r="BK249" s="216">
        <f>ROUND(I249*H249,2)</f>
        <v>0</v>
      </c>
      <c r="BL249" s="17" t="s">
        <v>136</v>
      </c>
      <c r="BM249" s="215" t="s">
        <v>432</v>
      </c>
    </row>
    <row r="250" s="12" customFormat="1" ht="25.92" customHeight="1">
      <c r="A250" s="12"/>
      <c r="B250" s="188"/>
      <c r="C250" s="189"/>
      <c r="D250" s="190" t="s">
        <v>75</v>
      </c>
      <c r="E250" s="191" t="s">
        <v>433</v>
      </c>
      <c r="F250" s="191" t="s">
        <v>434</v>
      </c>
      <c r="G250" s="189"/>
      <c r="H250" s="189"/>
      <c r="I250" s="192"/>
      <c r="J250" s="193">
        <f>BK250</f>
        <v>0</v>
      </c>
      <c r="K250" s="189"/>
      <c r="L250" s="194"/>
      <c r="M250" s="195"/>
      <c r="N250" s="196"/>
      <c r="O250" s="196"/>
      <c r="P250" s="197">
        <f>P251</f>
        <v>0</v>
      </c>
      <c r="Q250" s="196"/>
      <c r="R250" s="197">
        <f>R251</f>
        <v>0.48142646</v>
      </c>
      <c r="S250" s="196"/>
      <c r="T250" s="198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99" t="s">
        <v>86</v>
      </c>
      <c r="AT250" s="200" t="s">
        <v>75</v>
      </c>
      <c r="AU250" s="200" t="s">
        <v>76</v>
      </c>
      <c r="AY250" s="199" t="s">
        <v>117</v>
      </c>
      <c r="BK250" s="201">
        <f>BK251</f>
        <v>0</v>
      </c>
    </row>
    <row r="251" s="12" customFormat="1" ht="22.8" customHeight="1">
      <c r="A251" s="12"/>
      <c r="B251" s="188"/>
      <c r="C251" s="189"/>
      <c r="D251" s="190" t="s">
        <v>75</v>
      </c>
      <c r="E251" s="202" t="s">
        <v>435</v>
      </c>
      <c r="F251" s="202" t="s">
        <v>436</v>
      </c>
      <c r="G251" s="189"/>
      <c r="H251" s="189"/>
      <c r="I251" s="192"/>
      <c r="J251" s="203">
        <f>BK251</f>
        <v>0</v>
      </c>
      <c r="K251" s="189"/>
      <c r="L251" s="194"/>
      <c r="M251" s="195"/>
      <c r="N251" s="196"/>
      <c r="O251" s="196"/>
      <c r="P251" s="197">
        <f>SUM(P252:P281)</f>
        <v>0</v>
      </c>
      <c r="Q251" s="196"/>
      <c r="R251" s="197">
        <f>SUM(R252:R281)</f>
        <v>0.48142646</v>
      </c>
      <c r="S251" s="196"/>
      <c r="T251" s="198">
        <f>SUM(T252:T281)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99" t="s">
        <v>86</v>
      </c>
      <c r="AT251" s="200" t="s">
        <v>75</v>
      </c>
      <c r="AU251" s="200" t="s">
        <v>84</v>
      </c>
      <c r="AY251" s="199" t="s">
        <v>117</v>
      </c>
      <c r="BK251" s="201">
        <f>SUM(BK252:BK281)</f>
        <v>0</v>
      </c>
    </row>
    <row r="252" s="2" customFormat="1" ht="24.15" customHeight="1">
      <c r="A252" s="38"/>
      <c r="B252" s="39"/>
      <c r="C252" s="204" t="s">
        <v>437</v>
      </c>
      <c r="D252" s="204" t="s">
        <v>120</v>
      </c>
      <c r="E252" s="205" t="s">
        <v>438</v>
      </c>
      <c r="F252" s="206" t="s">
        <v>439</v>
      </c>
      <c r="G252" s="207" t="s">
        <v>273</v>
      </c>
      <c r="H252" s="208">
        <v>421.99099999999999</v>
      </c>
      <c r="I252" s="209"/>
      <c r="J252" s="210">
        <f>ROUND(I252*H252,2)</f>
        <v>0</v>
      </c>
      <c r="K252" s="206" t="s">
        <v>124</v>
      </c>
      <c r="L252" s="44"/>
      <c r="M252" s="211" t="s">
        <v>19</v>
      </c>
      <c r="N252" s="212" t="s">
        <v>47</v>
      </c>
      <c r="O252" s="84"/>
      <c r="P252" s="213">
        <f>O252*H252</f>
        <v>0</v>
      </c>
      <c r="Q252" s="213">
        <v>6.0000000000000002E-05</v>
      </c>
      <c r="R252" s="213">
        <f>Q252*H252</f>
        <v>0.025319459999999998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214</v>
      </c>
      <c r="AT252" s="215" t="s">
        <v>120</v>
      </c>
      <c r="AU252" s="215" t="s">
        <v>86</v>
      </c>
      <c r="AY252" s="17" t="s">
        <v>117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84</v>
      </c>
      <c r="BK252" s="216">
        <f>ROUND(I252*H252,2)</f>
        <v>0</v>
      </c>
      <c r="BL252" s="17" t="s">
        <v>214</v>
      </c>
      <c r="BM252" s="215" t="s">
        <v>440</v>
      </c>
    </row>
    <row r="253" s="13" customFormat="1">
      <c r="A253" s="13"/>
      <c r="B253" s="217"/>
      <c r="C253" s="218"/>
      <c r="D253" s="219" t="s">
        <v>149</v>
      </c>
      <c r="E253" s="220" t="s">
        <v>19</v>
      </c>
      <c r="F253" s="221" t="s">
        <v>441</v>
      </c>
      <c r="G253" s="218"/>
      <c r="H253" s="220" t="s">
        <v>19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7" t="s">
        <v>149</v>
      </c>
      <c r="AU253" s="227" t="s">
        <v>86</v>
      </c>
      <c r="AV253" s="13" t="s">
        <v>84</v>
      </c>
      <c r="AW253" s="13" t="s">
        <v>37</v>
      </c>
      <c r="AX253" s="13" t="s">
        <v>76</v>
      </c>
      <c r="AY253" s="227" t="s">
        <v>117</v>
      </c>
    </row>
    <row r="254" s="13" customFormat="1">
      <c r="A254" s="13"/>
      <c r="B254" s="217"/>
      <c r="C254" s="218"/>
      <c r="D254" s="219" t="s">
        <v>149</v>
      </c>
      <c r="E254" s="220" t="s">
        <v>19</v>
      </c>
      <c r="F254" s="221" t="s">
        <v>442</v>
      </c>
      <c r="G254" s="218"/>
      <c r="H254" s="220" t="s">
        <v>19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7" t="s">
        <v>149</v>
      </c>
      <c r="AU254" s="227" t="s">
        <v>86</v>
      </c>
      <c r="AV254" s="13" t="s">
        <v>84</v>
      </c>
      <c r="AW254" s="13" t="s">
        <v>37</v>
      </c>
      <c r="AX254" s="13" t="s">
        <v>76</v>
      </c>
      <c r="AY254" s="227" t="s">
        <v>117</v>
      </c>
    </row>
    <row r="255" s="14" customFormat="1">
      <c r="A255" s="14"/>
      <c r="B255" s="228"/>
      <c r="C255" s="229"/>
      <c r="D255" s="219" t="s">
        <v>149</v>
      </c>
      <c r="E255" s="230" t="s">
        <v>19</v>
      </c>
      <c r="F255" s="231" t="s">
        <v>443</v>
      </c>
      <c r="G255" s="229"/>
      <c r="H255" s="232">
        <v>331.19999999999999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38" t="s">
        <v>149</v>
      </c>
      <c r="AU255" s="238" t="s">
        <v>86</v>
      </c>
      <c r="AV255" s="14" t="s">
        <v>86</v>
      </c>
      <c r="AW255" s="14" t="s">
        <v>37</v>
      </c>
      <c r="AX255" s="14" t="s">
        <v>76</v>
      </c>
      <c r="AY255" s="238" t="s">
        <v>117</v>
      </c>
    </row>
    <row r="256" s="13" customFormat="1">
      <c r="A256" s="13"/>
      <c r="B256" s="217"/>
      <c r="C256" s="218"/>
      <c r="D256" s="219" t="s">
        <v>149</v>
      </c>
      <c r="E256" s="220" t="s">
        <v>19</v>
      </c>
      <c r="F256" s="221" t="s">
        <v>444</v>
      </c>
      <c r="G256" s="218"/>
      <c r="H256" s="220" t="s">
        <v>19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7" t="s">
        <v>149</v>
      </c>
      <c r="AU256" s="227" t="s">
        <v>86</v>
      </c>
      <c r="AV256" s="13" t="s">
        <v>84</v>
      </c>
      <c r="AW256" s="13" t="s">
        <v>37</v>
      </c>
      <c r="AX256" s="13" t="s">
        <v>76</v>
      </c>
      <c r="AY256" s="227" t="s">
        <v>117</v>
      </c>
    </row>
    <row r="257" s="14" customFormat="1">
      <c r="A257" s="14"/>
      <c r="B257" s="228"/>
      <c r="C257" s="229"/>
      <c r="D257" s="219" t="s">
        <v>149</v>
      </c>
      <c r="E257" s="230" t="s">
        <v>19</v>
      </c>
      <c r="F257" s="231" t="s">
        <v>445</v>
      </c>
      <c r="G257" s="229"/>
      <c r="H257" s="232">
        <v>79.335999999999999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8" t="s">
        <v>149</v>
      </c>
      <c r="AU257" s="238" t="s">
        <v>86</v>
      </c>
      <c r="AV257" s="14" t="s">
        <v>86</v>
      </c>
      <c r="AW257" s="14" t="s">
        <v>37</v>
      </c>
      <c r="AX257" s="14" t="s">
        <v>76</v>
      </c>
      <c r="AY257" s="238" t="s">
        <v>117</v>
      </c>
    </row>
    <row r="258" s="13" customFormat="1">
      <c r="A258" s="13"/>
      <c r="B258" s="217"/>
      <c r="C258" s="218"/>
      <c r="D258" s="219" t="s">
        <v>149</v>
      </c>
      <c r="E258" s="220" t="s">
        <v>19</v>
      </c>
      <c r="F258" s="221" t="s">
        <v>446</v>
      </c>
      <c r="G258" s="218"/>
      <c r="H258" s="220" t="s">
        <v>19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7" t="s">
        <v>149</v>
      </c>
      <c r="AU258" s="227" t="s">
        <v>86</v>
      </c>
      <c r="AV258" s="13" t="s">
        <v>84</v>
      </c>
      <c r="AW258" s="13" t="s">
        <v>37</v>
      </c>
      <c r="AX258" s="13" t="s">
        <v>76</v>
      </c>
      <c r="AY258" s="227" t="s">
        <v>117</v>
      </c>
    </row>
    <row r="259" s="14" customFormat="1">
      <c r="A259" s="14"/>
      <c r="B259" s="228"/>
      <c r="C259" s="229"/>
      <c r="D259" s="219" t="s">
        <v>149</v>
      </c>
      <c r="E259" s="230" t="s">
        <v>19</v>
      </c>
      <c r="F259" s="231" t="s">
        <v>447</v>
      </c>
      <c r="G259" s="229"/>
      <c r="H259" s="232">
        <v>1.8089999999999999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38" t="s">
        <v>149</v>
      </c>
      <c r="AU259" s="238" t="s">
        <v>86</v>
      </c>
      <c r="AV259" s="14" t="s">
        <v>86</v>
      </c>
      <c r="AW259" s="14" t="s">
        <v>37</v>
      </c>
      <c r="AX259" s="14" t="s">
        <v>76</v>
      </c>
      <c r="AY259" s="238" t="s">
        <v>117</v>
      </c>
    </row>
    <row r="260" s="13" customFormat="1">
      <c r="A260" s="13"/>
      <c r="B260" s="217"/>
      <c r="C260" s="218"/>
      <c r="D260" s="219" t="s">
        <v>149</v>
      </c>
      <c r="E260" s="220" t="s">
        <v>19</v>
      </c>
      <c r="F260" s="221" t="s">
        <v>448</v>
      </c>
      <c r="G260" s="218"/>
      <c r="H260" s="220" t="s">
        <v>19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7" t="s">
        <v>149</v>
      </c>
      <c r="AU260" s="227" t="s">
        <v>86</v>
      </c>
      <c r="AV260" s="13" t="s">
        <v>84</v>
      </c>
      <c r="AW260" s="13" t="s">
        <v>37</v>
      </c>
      <c r="AX260" s="13" t="s">
        <v>76</v>
      </c>
      <c r="AY260" s="227" t="s">
        <v>117</v>
      </c>
    </row>
    <row r="261" s="14" customFormat="1">
      <c r="A261" s="14"/>
      <c r="B261" s="228"/>
      <c r="C261" s="229"/>
      <c r="D261" s="219" t="s">
        <v>149</v>
      </c>
      <c r="E261" s="230" t="s">
        <v>19</v>
      </c>
      <c r="F261" s="231" t="s">
        <v>449</v>
      </c>
      <c r="G261" s="229"/>
      <c r="H261" s="232">
        <v>9.6460000000000008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38" t="s">
        <v>149</v>
      </c>
      <c r="AU261" s="238" t="s">
        <v>86</v>
      </c>
      <c r="AV261" s="14" t="s">
        <v>86</v>
      </c>
      <c r="AW261" s="14" t="s">
        <v>37</v>
      </c>
      <c r="AX261" s="14" t="s">
        <v>76</v>
      </c>
      <c r="AY261" s="238" t="s">
        <v>117</v>
      </c>
    </row>
    <row r="262" s="2" customFormat="1" ht="14.4" customHeight="1">
      <c r="A262" s="38"/>
      <c r="B262" s="39"/>
      <c r="C262" s="244" t="s">
        <v>450</v>
      </c>
      <c r="D262" s="244" t="s">
        <v>270</v>
      </c>
      <c r="E262" s="245" t="s">
        <v>451</v>
      </c>
      <c r="F262" s="246" t="s">
        <v>452</v>
      </c>
      <c r="G262" s="247" t="s">
        <v>318</v>
      </c>
      <c r="H262" s="248">
        <v>57.600000000000001</v>
      </c>
      <c r="I262" s="249"/>
      <c r="J262" s="250">
        <f>ROUND(I262*H262,2)</f>
        <v>0</v>
      </c>
      <c r="K262" s="246" t="s">
        <v>19</v>
      </c>
      <c r="L262" s="251"/>
      <c r="M262" s="252" t="s">
        <v>19</v>
      </c>
      <c r="N262" s="253" t="s">
        <v>47</v>
      </c>
      <c r="O262" s="84"/>
      <c r="P262" s="213">
        <f>O262*H262</f>
        <v>0</v>
      </c>
      <c r="Q262" s="213">
        <v>0.0057499999999999999</v>
      </c>
      <c r="R262" s="213">
        <f>Q262*H262</f>
        <v>0.33119999999999999</v>
      </c>
      <c r="S262" s="213">
        <v>0</v>
      </c>
      <c r="T262" s="21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5" t="s">
        <v>366</v>
      </c>
      <c r="AT262" s="215" t="s">
        <v>270</v>
      </c>
      <c r="AU262" s="215" t="s">
        <v>86</v>
      </c>
      <c r="AY262" s="17" t="s">
        <v>117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84</v>
      </c>
      <c r="BK262" s="216">
        <f>ROUND(I262*H262,2)</f>
        <v>0</v>
      </c>
      <c r="BL262" s="17" t="s">
        <v>214</v>
      </c>
      <c r="BM262" s="215" t="s">
        <v>453</v>
      </c>
    </row>
    <row r="263" s="13" customFormat="1">
      <c r="A263" s="13"/>
      <c r="B263" s="217"/>
      <c r="C263" s="218"/>
      <c r="D263" s="219" t="s">
        <v>149</v>
      </c>
      <c r="E263" s="220" t="s">
        <v>19</v>
      </c>
      <c r="F263" s="221" t="s">
        <v>454</v>
      </c>
      <c r="G263" s="218"/>
      <c r="H263" s="220" t="s">
        <v>19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7" t="s">
        <v>149</v>
      </c>
      <c r="AU263" s="227" t="s">
        <v>86</v>
      </c>
      <c r="AV263" s="13" t="s">
        <v>84</v>
      </c>
      <c r="AW263" s="13" t="s">
        <v>37</v>
      </c>
      <c r="AX263" s="13" t="s">
        <v>76</v>
      </c>
      <c r="AY263" s="227" t="s">
        <v>117</v>
      </c>
    </row>
    <row r="264" s="14" customFormat="1">
      <c r="A264" s="14"/>
      <c r="B264" s="228"/>
      <c r="C264" s="229"/>
      <c r="D264" s="219" t="s">
        <v>149</v>
      </c>
      <c r="E264" s="230" t="s">
        <v>19</v>
      </c>
      <c r="F264" s="231" t="s">
        <v>455</v>
      </c>
      <c r="G264" s="229"/>
      <c r="H264" s="232">
        <v>57.600000000000001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38" t="s">
        <v>149</v>
      </c>
      <c r="AU264" s="238" t="s">
        <v>86</v>
      </c>
      <c r="AV264" s="14" t="s">
        <v>86</v>
      </c>
      <c r="AW264" s="14" t="s">
        <v>37</v>
      </c>
      <c r="AX264" s="14" t="s">
        <v>76</v>
      </c>
      <c r="AY264" s="238" t="s">
        <v>117</v>
      </c>
    </row>
    <row r="265" s="2" customFormat="1" ht="14.4" customHeight="1">
      <c r="A265" s="38"/>
      <c r="B265" s="39"/>
      <c r="C265" s="244" t="s">
        <v>456</v>
      </c>
      <c r="D265" s="244" t="s">
        <v>270</v>
      </c>
      <c r="E265" s="245" t="s">
        <v>457</v>
      </c>
      <c r="F265" s="246" t="s">
        <v>458</v>
      </c>
      <c r="G265" s="247" t="s">
        <v>318</v>
      </c>
      <c r="H265" s="248">
        <v>18.800000000000001</v>
      </c>
      <c r="I265" s="249"/>
      <c r="J265" s="250">
        <f>ROUND(I265*H265,2)</f>
        <v>0</v>
      </c>
      <c r="K265" s="246" t="s">
        <v>19</v>
      </c>
      <c r="L265" s="251"/>
      <c r="M265" s="252" t="s">
        <v>19</v>
      </c>
      <c r="N265" s="253" t="s">
        <v>47</v>
      </c>
      <c r="O265" s="84"/>
      <c r="P265" s="213">
        <f>O265*H265</f>
        <v>0</v>
      </c>
      <c r="Q265" s="213">
        <v>0.0042100000000000002</v>
      </c>
      <c r="R265" s="213">
        <f>Q265*H265</f>
        <v>0.07914800000000001</v>
      </c>
      <c r="S265" s="213">
        <v>0</v>
      </c>
      <c r="T265" s="21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366</v>
      </c>
      <c r="AT265" s="215" t="s">
        <v>270</v>
      </c>
      <c r="AU265" s="215" t="s">
        <v>86</v>
      </c>
      <c r="AY265" s="17" t="s">
        <v>117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84</v>
      </c>
      <c r="BK265" s="216">
        <f>ROUND(I265*H265,2)</f>
        <v>0</v>
      </c>
      <c r="BL265" s="17" t="s">
        <v>214</v>
      </c>
      <c r="BM265" s="215" t="s">
        <v>459</v>
      </c>
    </row>
    <row r="266" s="13" customFormat="1">
      <c r="A266" s="13"/>
      <c r="B266" s="217"/>
      <c r="C266" s="218"/>
      <c r="D266" s="219" t="s">
        <v>149</v>
      </c>
      <c r="E266" s="220" t="s">
        <v>19</v>
      </c>
      <c r="F266" s="221" t="s">
        <v>460</v>
      </c>
      <c r="G266" s="218"/>
      <c r="H266" s="220" t="s">
        <v>19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7" t="s">
        <v>149</v>
      </c>
      <c r="AU266" s="227" t="s">
        <v>86</v>
      </c>
      <c r="AV266" s="13" t="s">
        <v>84</v>
      </c>
      <c r="AW266" s="13" t="s">
        <v>37</v>
      </c>
      <c r="AX266" s="13" t="s">
        <v>76</v>
      </c>
      <c r="AY266" s="227" t="s">
        <v>117</v>
      </c>
    </row>
    <row r="267" s="14" customFormat="1">
      <c r="A267" s="14"/>
      <c r="B267" s="228"/>
      <c r="C267" s="229"/>
      <c r="D267" s="219" t="s">
        <v>149</v>
      </c>
      <c r="E267" s="230" t="s">
        <v>19</v>
      </c>
      <c r="F267" s="231" t="s">
        <v>461</v>
      </c>
      <c r="G267" s="229"/>
      <c r="H267" s="232">
        <v>18.800000000000001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8" t="s">
        <v>149</v>
      </c>
      <c r="AU267" s="238" t="s">
        <v>86</v>
      </c>
      <c r="AV267" s="14" t="s">
        <v>86</v>
      </c>
      <c r="AW267" s="14" t="s">
        <v>37</v>
      </c>
      <c r="AX267" s="14" t="s">
        <v>76</v>
      </c>
      <c r="AY267" s="238" t="s">
        <v>117</v>
      </c>
    </row>
    <row r="268" s="2" customFormat="1" ht="14.4" customHeight="1">
      <c r="A268" s="38"/>
      <c r="B268" s="39"/>
      <c r="C268" s="244" t="s">
        <v>462</v>
      </c>
      <c r="D268" s="244" t="s">
        <v>270</v>
      </c>
      <c r="E268" s="245" t="s">
        <v>463</v>
      </c>
      <c r="F268" s="246" t="s">
        <v>464</v>
      </c>
      <c r="G268" s="247" t="s">
        <v>245</v>
      </c>
      <c r="H268" s="248">
        <v>0.002</v>
      </c>
      <c r="I268" s="249"/>
      <c r="J268" s="250">
        <f>ROUND(I268*H268,2)</f>
        <v>0</v>
      </c>
      <c r="K268" s="246" t="s">
        <v>124</v>
      </c>
      <c r="L268" s="251"/>
      <c r="M268" s="252" t="s">
        <v>19</v>
      </c>
      <c r="N268" s="253" t="s">
        <v>47</v>
      </c>
      <c r="O268" s="84"/>
      <c r="P268" s="213">
        <f>O268*H268</f>
        <v>0</v>
      </c>
      <c r="Q268" s="213">
        <v>1</v>
      </c>
      <c r="R268" s="213">
        <f>Q268*H268</f>
        <v>0.002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366</v>
      </c>
      <c r="AT268" s="215" t="s">
        <v>270</v>
      </c>
      <c r="AU268" s="215" t="s">
        <v>86</v>
      </c>
      <c r="AY268" s="17" t="s">
        <v>117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84</v>
      </c>
      <c r="BK268" s="216">
        <f>ROUND(I268*H268,2)</f>
        <v>0</v>
      </c>
      <c r="BL268" s="17" t="s">
        <v>214</v>
      </c>
      <c r="BM268" s="215" t="s">
        <v>465</v>
      </c>
    </row>
    <row r="269" s="14" customFormat="1">
      <c r="A269" s="14"/>
      <c r="B269" s="228"/>
      <c r="C269" s="229"/>
      <c r="D269" s="219" t="s">
        <v>149</v>
      </c>
      <c r="E269" s="230" t="s">
        <v>19</v>
      </c>
      <c r="F269" s="231" t="s">
        <v>466</v>
      </c>
      <c r="G269" s="229"/>
      <c r="H269" s="232">
        <v>0.002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38" t="s">
        <v>149</v>
      </c>
      <c r="AU269" s="238" t="s">
        <v>86</v>
      </c>
      <c r="AV269" s="14" t="s">
        <v>86</v>
      </c>
      <c r="AW269" s="14" t="s">
        <v>37</v>
      </c>
      <c r="AX269" s="14" t="s">
        <v>76</v>
      </c>
      <c r="AY269" s="238" t="s">
        <v>117</v>
      </c>
    </row>
    <row r="270" s="2" customFormat="1" ht="14.4" customHeight="1">
      <c r="A270" s="38"/>
      <c r="B270" s="39"/>
      <c r="C270" s="244" t="s">
        <v>467</v>
      </c>
      <c r="D270" s="244" t="s">
        <v>270</v>
      </c>
      <c r="E270" s="245" t="s">
        <v>468</v>
      </c>
      <c r="F270" s="246" t="s">
        <v>469</v>
      </c>
      <c r="G270" s="247" t="s">
        <v>245</v>
      </c>
      <c r="H270" s="248">
        <v>0.01</v>
      </c>
      <c r="I270" s="249"/>
      <c r="J270" s="250">
        <f>ROUND(I270*H270,2)</f>
        <v>0</v>
      </c>
      <c r="K270" s="246" t="s">
        <v>124</v>
      </c>
      <c r="L270" s="251"/>
      <c r="M270" s="252" t="s">
        <v>19</v>
      </c>
      <c r="N270" s="253" t="s">
        <v>47</v>
      </c>
      <c r="O270" s="84"/>
      <c r="P270" s="213">
        <f>O270*H270</f>
        <v>0</v>
      </c>
      <c r="Q270" s="213">
        <v>1</v>
      </c>
      <c r="R270" s="213">
        <f>Q270*H270</f>
        <v>0.01</v>
      </c>
      <c r="S270" s="213">
        <v>0</v>
      </c>
      <c r="T270" s="21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5" t="s">
        <v>366</v>
      </c>
      <c r="AT270" s="215" t="s">
        <v>270</v>
      </c>
      <c r="AU270" s="215" t="s">
        <v>86</v>
      </c>
      <c r="AY270" s="17" t="s">
        <v>117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7" t="s">
        <v>84</v>
      </c>
      <c r="BK270" s="216">
        <f>ROUND(I270*H270,2)</f>
        <v>0</v>
      </c>
      <c r="BL270" s="17" t="s">
        <v>214</v>
      </c>
      <c r="BM270" s="215" t="s">
        <v>470</v>
      </c>
    </row>
    <row r="271" s="13" customFormat="1">
      <c r="A271" s="13"/>
      <c r="B271" s="217"/>
      <c r="C271" s="218"/>
      <c r="D271" s="219" t="s">
        <v>149</v>
      </c>
      <c r="E271" s="220" t="s">
        <v>19</v>
      </c>
      <c r="F271" s="221" t="s">
        <v>471</v>
      </c>
      <c r="G271" s="218"/>
      <c r="H271" s="220" t="s">
        <v>19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7" t="s">
        <v>149</v>
      </c>
      <c r="AU271" s="227" t="s">
        <v>86</v>
      </c>
      <c r="AV271" s="13" t="s">
        <v>84</v>
      </c>
      <c r="AW271" s="13" t="s">
        <v>37</v>
      </c>
      <c r="AX271" s="13" t="s">
        <v>76</v>
      </c>
      <c r="AY271" s="227" t="s">
        <v>117</v>
      </c>
    </row>
    <row r="272" s="14" customFormat="1">
      <c r="A272" s="14"/>
      <c r="B272" s="228"/>
      <c r="C272" s="229"/>
      <c r="D272" s="219" t="s">
        <v>149</v>
      </c>
      <c r="E272" s="230" t="s">
        <v>19</v>
      </c>
      <c r="F272" s="231" t="s">
        <v>472</v>
      </c>
      <c r="G272" s="229"/>
      <c r="H272" s="232">
        <v>0.01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38" t="s">
        <v>149</v>
      </c>
      <c r="AU272" s="238" t="s">
        <v>86</v>
      </c>
      <c r="AV272" s="14" t="s">
        <v>86</v>
      </c>
      <c r="AW272" s="14" t="s">
        <v>37</v>
      </c>
      <c r="AX272" s="14" t="s">
        <v>76</v>
      </c>
      <c r="AY272" s="238" t="s">
        <v>117</v>
      </c>
    </row>
    <row r="273" s="2" customFormat="1" ht="14.4" customHeight="1">
      <c r="A273" s="38"/>
      <c r="B273" s="39"/>
      <c r="C273" s="244" t="s">
        <v>473</v>
      </c>
      <c r="D273" s="244" t="s">
        <v>270</v>
      </c>
      <c r="E273" s="245" t="s">
        <v>474</v>
      </c>
      <c r="F273" s="246" t="s">
        <v>475</v>
      </c>
      <c r="G273" s="247" t="s">
        <v>273</v>
      </c>
      <c r="H273" s="248">
        <v>33.759</v>
      </c>
      <c r="I273" s="249"/>
      <c r="J273" s="250">
        <f>ROUND(I273*H273,2)</f>
        <v>0</v>
      </c>
      <c r="K273" s="246" t="s">
        <v>19</v>
      </c>
      <c r="L273" s="251"/>
      <c r="M273" s="252" t="s">
        <v>19</v>
      </c>
      <c r="N273" s="253" t="s">
        <v>47</v>
      </c>
      <c r="O273" s="84"/>
      <c r="P273" s="213">
        <f>O273*H273</f>
        <v>0</v>
      </c>
      <c r="Q273" s="213">
        <v>0.001</v>
      </c>
      <c r="R273" s="213">
        <f>Q273*H273</f>
        <v>0.033759000000000004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366</v>
      </c>
      <c r="AT273" s="215" t="s">
        <v>270</v>
      </c>
      <c r="AU273" s="215" t="s">
        <v>86</v>
      </c>
      <c r="AY273" s="17" t="s">
        <v>117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84</v>
      </c>
      <c r="BK273" s="216">
        <f>ROUND(I273*H273,2)</f>
        <v>0</v>
      </c>
      <c r="BL273" s="17" t="s">
        <v>214</v>
      </c>
      <c r="BM273" s="215" t="s">
        <v>476</v>
      </c>
    </row>
    <row r="274" s="13" customFormat="1">
      <c r="A274" s="13"/>
      <c r="B274" s="217"/>
      <c r="C274" s="218"/>
      <c r="D274" s="219" t="s">
        <v>149</v>
      </c>
      <c r="E274" s="220" t="s">
        <v>19</v>
      </c>
      <c r="F274" s="221" t="s">
        <v>477</v>
      </c>
      <c r="G274" s="218"/>
      <c r="H274" s="220" t="s">
        <v>19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7" t="s">
        <v>149</v>
      </c>
      <c r="AU274" s="227" t="s">
        <v>86</v>
      </c>
      <c r="AV274" s="13" t="s">
        <v>84</v>
      </c>
      <c r="AW274" s="13" t="s">
        <v>37</v>
      </c>
      <c r="AX274" s="13" t="s">
        <v>76</v>
      </c>
      <c r="AY274" s="227" t="s">
        <v>117</v>
      </c>
    </row>
    <row r="275" s="14" customFormat="1">
      <c r="A275" s="14"/>
      <c r="B275" s="228"/>
      <c r="C275" s="229"/>
      <c r="D275" s="219" t="s">
        <v>149</v>
      </c>
      <c r="E275" s="230" t="s">
        <v>19</v>
      </c>
      <c r="F275" s="231" t="s">
        <v>478</v>
      </c>
      <c r="G275" s="229"/>
      <c r="H275" s="232">
        <v>33.759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38" t="s">
        <v>149</v>
      </c>
      <c r="AU275" s="238" t="s">
        <v>86</v>
      </c>
      <c r="AV275" s="14" t="s">
        <v>86</v>
      </c>
      <c r="AW275" s="14" t="s">
        <v>37</v>
      </c>
      <c r="AX275" s="14" t="s">
        <v>76</v>
      </c>
      <c r="AY275" s="238" t="s">
        <v>117</v>
      </c>
    </row>
    <row r="276" s="2" customFormat="1" ht="14.4" customHeight="1">
      <c r="A276" s="38"/>
      <c r="B276" s="39"/>
      <c r="C276" s="204" t="s">
        <v>479</v>
      </c>
      <c r="D276" s="204" t="s">
        <v>120</v>
      </c>
      <c r="E276" s="205" t="s">
        <v>480</v>
      </c>
      <c r="F276" s="206" t="s">
        <v>481</v>
      </c>
      <c r="G276" s="207" t="s">
        <v>273</v>
      </c>
      <c r="H276" s="208">
        <v>421.99099999999999</v>
      </c>
      <c r="I276" s="209"/>
      <c r="J276" s="210">
        <f>ROUND(I276*H276,2)</f>
        <v>0</v>
      </c>
      <c r="K276" s="206" t="s">
        <v>19</v>
      </c>
      <c r="L276" s="44"/>
      <c r="M276" s="211" t="s">
        <v>19</v>
      </c>
      <c r="N276" s="212" t="s">
        <v>47</v>
      </c>
      <c r="O276" s="84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214</v>
      </c>
      <c r="AT276" s="215" t="s">
        <v>120</v>
      </c>
      <c r="AU276" s="215" t="s">
        <v>86</v>
      </c>
      <c r="AY276" s="17" t="s">
        <v>117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84</v>
      </c>
      <c r="BK276" s="216">
        <f>ROUND(I276*H276,2)</f>
        <v>0</v>
      </c>
      <c r="BL276" s="17" t="s">
        <v>214</v>
      </c>
      <c r="BM276" s="215" t="s">
        <v>482</v>
      </c>
    </row>
    <row r="277" s="13" customFormat="1">
      <c r="A277" s="13"/>
      <c r="B277" s="217"/>
      <c r="C277" s="218"/>
      <c r="D277" s="219" t="s">
        <v>149</v>
      </c>
      <c r="E277" s="220" t="s">
        <v>19</v>
      </c>
      <c r="F277" s="221" t="s">
        <v>483</v>
      </c>
      <c r="G277" s="218"/>
      <c r="H277" s="220" t="s">
        <v>19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7" t="s">
        <v>149</v>
      </c>
      <c r="AU277" s="227" t="s">
        <v>86</v>
      </c>
      <c r="AV277" s="13" t="s">
        <v>84</v>
      </c>
      <c r="AW277" s="13" t="s">
        <v>37</v>
      </c>
      <c r="AX277" s="13" t="s">
        <v>76</v>
      </c>
      <c r="AY277" s="227" t="s">
        <v>117</v>
      </c>
    </row>
    <row r="278" s="14" customFormat="1">
      <c r="A278" s="14"/>
      <c r="B278" s="228"/>
      <c r="C278" s="229"/>
      <c r="D278" s="219" t="s">
        <v>149</v>
      </c>
      <c r="E278" s="230" t="s">
        <v>19</v>
      </c>
      <c r="F278" s="231" t="s">
        <v>484</v>
      </c>
      <c r="G278" s="229"/>
      <c r="H278" s="232">
        <v>421.99099999999999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38" t="s">
        <v>149</v>
      </c>
      <c r="AU278" s="238" t="s">
        <v>86</v>
      </c>
      <c r="AV278" s="14" t="s">
        <v>86</v>
      </c>
      <c r="AW278" s="14" t="s">
        <v>37</v>
      </c>
      <c r="AX278" s="14" t="s">
        <v>76</v>
      </c>
      <c r="AY278" s="238" t="s">
        <v>117</v>
      </c>
    </row>
    <row r="279" s="2" customFormat="1" ht="37.8" customHeight="1">
      <c r="A279" s="38"/>
      <c r="B279" s="39"/>
      <c r="C279" s="204" t="s">
        <v>485</v>
      </c>
      <c r="D279" s="204" t="s">
        <v>120</v>
      </c>
      <c r="E279" s="205" t="s">
        <v>486</v>
      </c>
      <c r="F279" s="206" t="s">
        <v>487</v>
      </c>
      <c r="G279" s="207" t="s">
        <v>186</v>
      </c>
      <c r="H279" s="208">
        <v>104</v>
      </c>
      <c r="I279" s="209"/>
      <c r="J279" s="210">
        <f>ROUND(I279*H279,2)</f>
        <v>0</v>
      </c>
      <c r="K279" s="206" t="s">
        <v>19</v>
      </c>
      <c r="L279" s="44"/>
      <c r="M279" s="211" t="s">
        <v>19</v>
      </c>
      <c r="N279" s="212" t="s">
        <v>47</v>
      </c>
      <c r="O279" s="8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214</v>
      </c>
      <c r="AT279" s="215" t="s">
        <v>120</v>
      </c>
      <c r="AU279" s="215" t="s">
        <v>86</v>
      </c>
      <c r="AY279" s="17" t="s">
        <v>117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84</v>
      </c>
      <c r="BK279" s="216">
        <f>ROUND(I279*H279,2)</f>
        <v>0</v>
      </c>
      <c r="BL279" s="17" t="s">
        <v>214</v>
      </c>
      <c r="BM279" s="215" t="s">
        <v>488</v>
      </c>
    </row>
    <row r="280" s="14" customFormat="1">
      <c r="A280" s="14"/>
      <c r="B280" s="228"/>
      <c r="C280" s="229"/>
      <c r="D280" s="219" t="s">
        <v>149</v>
      </c>
      <c r="E280" s="230" t="s">
        <v>19</v>
      </c>
      <c r="F280" s="231" t="s">
        <v>489</v>
      </c>
      <c r="G280" s="229"/>
      <c r="H280" s="232">
        <v>104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38" t="s">
        <v>149</v>
      </c>
      <c r="AU280" s="238" t="s">
        <v>86</v>
      </c>
      <c r="AV280" s="14" t="s">
        <v>86</v>
      </c>
      <c r="AW280" s="14" t="s">
        <v>37</v>
      </c>
      <c r="AX280" s="14" t="s">
        <v>76</v>
      </c>
      <c r="AY280" s="238" t="s">
        <v>117</v>
      </c>
    </row>
    <row r="281" s="2" customFormat="1" ht="37.8" customHeight="1">
      <c r="A281" s="38"/>
      <c r="B281" s="39"/>
      <c r="C281" s="204" t="s">
        <v>490</v>
      </c>
      <c r="D281" s="204" t="s">
        <v>120</v>
      </c>
      <c r="E281" s="205" t="s">
        <v>491</v>
      </c>
      <c r="F281" s="206" t="s">
        <v>492</v>
      </c>
      <c r="G281" s="207" t="s">
        <v>245</v>
      </c>
      <c r="H281" s="208">
        <v>0.48099999999999998</v>
      </c>
      <c r="I281" s="209"/>
      <c r="J281" s="210">
        <f>ROUND(I281*H281,2)</f>
        <v>0</v>
      </c>
      <c r="K281" s="206" t="s">
        <v>124</v>
      </c>
      <c r="L281" s="44"/>
      <c r="M281" s="239" t="s">
        <v>19</v>
      </c>
      <c r="N281" s="240" t="s">
        <v>47</v>
      </c>
      <c r="O281" s="241"/>
      <c r="P281" s="242">
        <f>O281*H281</f>
        <v>0</v>
      </c>
      <c r="Q281" s="242">
        <v>0</v>
      </c>
      <c r="R281" s="242">
        <f>Q281*H281</f>
        <v>0</v>
      </c>
      <c r="S281" s="242">
        <v>0</v>
      </c>
      <c r="T281" s="24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214</v>
      </c>
      <c r="AT281" s="215" t="s">
        <v>120</v>
      </c>
      <c r="AU281" s="215" t="s">
        <v>86</v>
      </c>
      <c r="AY281" s="17" t="s">
        <v>117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84</v>
      </c>
      <c r="BK281" s="216">
        <f>ROUND(I281*H281,2)</f>
        <v>0</v>
      </c>
      <c r="BL281" s="17" t="s">
        <v>214</v>
      </c>
      <c r="BM281" s="215" t="s">
        <v>493</v>
      </c>
    </row>
    <row r="282" s="2" customFormat="1" ht="6.96" customHeight="1">
      <c r="A282" s="38"/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44"/>
      <c r="M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</row>
  </sheetData>
  <sheetProtection sheet="1" autoFilter="0" formatColumns="0" formatRows="0" objects="1" scenarios="1" spinCount="100000" saltValue="wDfKiF20gw+0YUsLpoiv3rTDzWsviJqq7FnZF29q0Oq6snMoW7XyfXZO/2BCIMuARaa/ZL4eTSRnOui5grthuA==" hashValue="UhHLl2ncvI6qJsVoSHwgVSt3LFGVTDkKtjLYbLDxeHN4kauNet2iyIQpr2mTANOllnCPXIDZvu7pPQiif3alGA==" algorithmName="SHA-512" password="CC35"/>
  <autoFilter ref="C97:K281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54" customWidth="1"/>
    <col min="2" max="2" width="1.667969" style="254" customWidth="1"/>
    <col min="3" max="4" width="5" style="254" customWidth="1"/>
    <col min="5" max="5" width="11.66016" style="254" customWidth="1"/>
    <col min="6" max="6" width="9.160156" style="254" customWidth="1"/>
    <col min="7" max="7" width="5" style="254" customWidth="1"/>
    <col min="8" max="8" width="77.83203" style="254" customWidth="1"/>
    <col min="9" max="10" width="20" style="254" customWidth="1"/>
    <col min="11" max="11" width="1.667969" style="254" customWidth="1"/>
  </cols>
  <sheetData>
    <row r="1" s="1" customFormat="1" ht="37.5" customHeight="1"/>
    <row r="2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="15" customFormat="1" ht="45" customHeight="1">
      <c r="B3" s="258"/>
      <c r="C3" s="259" t="s">
        <v>494</v>
      </c>
      <c r="D3" s="259"/>
      <c r="E3" s="259"/>
      <c r="F3" s="259"/>
      <c r="G3" s="259"/>
      <c r="H3" s="259"/>
      <c r="I3" s="259"/>
      <c r="J3" s="259"/>
      <c r="K3" s="260"/>
    </row>
    <row r="4" s="1" customFormat="1" ht="25.5" customHeight="1">
      <c r="B4" s="261"/>
      <c r="C4" s="262" t="s">
        <v>495</v>
      </c>
      <c r="D4" s="262"/>
      <c r="E4" s="262"/>
      <c r="F4" s="262"/>
      <c r="G4" s="262"/>
      <c r="H4" s="262"/>
      <c r="I4" s="262"/>
      <c r="J4" s="262"/>
      <c r="K4" s="263"/>
    </row>
    <row r="5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="1" customFormat="1" ht="15" customHeight="1">
      <c r="B6" s="261"/>
      <c r="C6" s="265" t="s">
        <v>496</v>
      </c>
      <c r="D6" s="265"/>
      <c r="E6" s="265"/>
      <c r="F6" s="265"/>
      <c r="G6" s="265"/>
      <c r="H6" s="265"/>
      <c r="I6" s="265"/>
      <c r="J6" s="265"/>
      <c r="K6" s="263"/>
    </row>
    <row r="7" s="1" customFormat="1" ht="15" customHeight="1">
      <c r="B7" s="266"/>
      <c r="C7" s="265" t="s">
        <v>497</v>
      </c>
      <c r="D7" s="265"/>
      <c r="E7" s="265"/>
      <c r="F7" s="265"/>
      <c r="G7" s="265"/>
      <c r="H7" s="265"/>
      <c r="I7" s="265"/>
      <c r="J7" s="265"/>
      <c r="K7" s="263"/>
    </row>
    <row r="8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="1" customFormat="1" ht="15" customHeight="1">
      <c r="B9" s="266"/>
      <c r="C9" s="265" t="s">
        <v>498</v>
      </c>
      <c r="D9" s="265"/>
      <c r="E9" s="265"/>
      <c r="F9" s="265"/>
      <c r="G9" s="265"/>
      <c r="H9" s="265"/>
      <c r="I9" s="265"/>
      <c r="J9" s="265"/>
      <c r="K9" s="263"/>
    </row>
    <row r="10" s="1" customFormat="1" ht="15" customHeight="1">
      <c r="B10" s="266"/>
      <c r="C10" s="265"/>
      <c r="D10" s="265" t="s">
        <v>499</v>
      </c>
      <c r="E10" s="265"/>
      <c r="F10" s="265"/>
      <c r="G10" s="265"/>
      <c r="H10" s="265"/>
      <c r="I10" s="265"/>
      <c r="J10" s="265"/>
      <c r="K10" s="263"/>
    </row>
    <row r="11" s="1" customFormat="1" ht="15" customHeight="1">
      <c r="B11" s="266"/>
      <c r="C11" s="267"/>
      <c r="D11" s="265" t="s">
        <v>500</v>
      </c>
      <c r="E11" s="265"/>
      <c r="F11" s="265"/>
      <c r="G11" s="265"/>
      <c r="H11" s="265"/>
      <c r="I11" s="265"/>
      <c r="J11" s="265"/>
      <c r="K11" s="263"/>
    </row>
    <row r="12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="1" customFormat="1" ht="15" customHeight="1">
      <c r="B13" s="266"/>
      <c r="C13" s="267"/>
      <c r="D13" s="268" t="s">
        <v>501</v>
      </c>
      <c r="E13" s="265"/>
      <c r="F13" s="265"/>
      <c r="G13" s="265"/>
      <c r="H13" s="265"/>
      <c r="I13" s="265"/>
      <c r="J13" s="265"/>
      <c r="K13" s="263"/>
    </row>
    <row r="14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="1" customFormat="1" ht="15" customHeight="1">
      <c r="B15" s="266"/>
      <c r="C15" s="267"/>
      <c r="D15" s="265" t="s">
        <v>502</v>
      </c>
      <c r="E15" s="265"/>
      <c r="F15" s="265"/>
      <c r="G15" s="265"/>
      <c r="H15" s="265"/>
      <c r="I15" s="265"/>
      <c r="J15" s="265"/>
      <c r="K15" s="263"/>
    </row>
    <row r="16" s="1" customFormat="1" ht="15" customHeight="1">
      <c r="B16" s="266"/>
      <c r="C16" s="267"/>
      <c r="D16" s="265" t="s">
        <v>503</v>
      </c>
      <c r="E16" s="265"/>
      <c r="F16" s="265"/>
      <c r="G16" s="265"/>
      <c r="H16" s="265"/>
      <c r="I16" s="265"/>
      <c r="J16" s="265"/>
      <c r="K16" s="263"/>
    </row>
    <row r="17" s="1" customFormat="1" ht="15" customHeight="1">
      <c r="B17" s="266"/>
      <c r="C17" s="267"/>
      <c r="D17" s="265" t="s">
        <v>504</v>
      </c>
      <c r="E17" s="265"/>
      <c r="F17" s="265"/>
      <c r="G17" s="265"/>
      <c r="H17" s="265"/>
      <c r="I17" s="265"/>
      <c r="J17" s="265"/>
      <c r="K17" s="263"/>
    </row>
    <row r="18" s="1" customFormat="1" ht="15" customHeight="1">
      <c r="B18" s="266"/>
      <c r="C18" s="267"/>
      <c r="D18" s="267"/>
      <c r="E18" s="269" t="s">
        <v>83</v>
      </c>
      <c r="F18" s="265" t="s">
        <v>505</v>
      </c>
      <c r="G18" s="265"/>
      <c r="H18" s="265"/>
      <c r="I18" s="265"/>
      <c r="J18" s="265"/>
      <c r="K18" s="263"/>
    </row>
    <row r="19" s="1" customFormat="1" ht="15" customHeight="1">
      <c r="B19" s="266"/>
      <c r="C19" s="267"/>
      <c r="D19" s="267"/>
      <c r="E19" s="269" t="s">
        <v>506</v>
      </c>
      <c r="F19" s="265" t="s">
        <v>507</v>
      </c>
      <c r="G19" s="265"/>
      <c r="H19" s="265"/>
      <c r="I19" s="265"/>
      <c r="J19" s="265"/>
      <c r="K19" s="263"/>
    </row>
    <row r="20" s="1" customFormat="1" ht="15" customHeight="1">
      <c r="B20" s="266"/>
      <c r="C20" s="267"/>
      <c r="D20" s="267"/>
      <c r="E20" s="269" t="s">
        <v>508</v>
      </c>
      <c r="F20" s="265" t="s">
        <v>509</v>
      </c>
      <c r="G20" s="265"/>
      <c r="H20" s="265"/>
      <c r="I20" s="265"/>
      <c r="J20" s="265"/>
      <c r="K20" s="263"/>
    </row>
    <row r="21" s="1" customFormat="1" ht="15" customHeight="1">
      <c r="B21" s="266"/>
      <c r="C21" s="267"/>
      <c r="D21" s="267"/>
      <c r="E21" s="269" t="s">
        <v>510</v>
      </c>
      <c r="F21" s="265" t="s">
        <v>82</v>
      </c>
      <c r="G21" s="265"/>
      <c r="H21" s="265"/>
      <c r="I21" s="265"/>
      <c r="J21" s="265"/>
      <c r="K21" s="263"/>
    </row>
    <row r="22" s="1" customFormat="1" ht="15" customHeight="1">
      <c r="B22" s="266"/>
      <c r="C22" s="267"/>
      <c r="D22" s="267"/>
      <c r="E22" s="269" t="s">
        <v>511</v>
      </c>
      <c r="F22" s="265" t="s">
        <v>512</v>
      </c>
      <c r="G22" s="265"/>
      <c r="H22" s="265"/>
      <c r="I22" s="265"/>
      <c r="J22" s="265"/>
      <c r="K22" s="263"/>
    </row>
    <row r="23" s="1" customFormat="1" ht="15" customHeight="1">
      <c r="B23" s="266"/>
      <c r="C23" s="267"/>
      <c r="D23" s="267"/>
      <c r="E23" s="269" t="s">
        <v>513</v>
      </c>
      <c r="F23" s="265" t="s">
        <v>514</v>
      </c>
      <c r="G23" s="265"/>
      <c r="H23" s="265"/>
      <c r="I23" s="265"/>
      <c r="J23" s="265"/>
      <c r="K23" s="263"/>
    </row>
    <row r="24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="1" customFormat="1" ht="15" customHeight="1">
      <c r="B25" s="266"/>
      <c r="C25" s="265" t="s">
        <v>515</v>
      </c>
      <c r="D25" s="265"/>
      <c r="E25" s="265"/>
      <c r="F25" s="265"/>
      <c r="G25" s="265"/>
      <c r="H25" s="265"/>
      <c r="I25" s="265"/>
      <c r="J25" s="265"/>
      <c r="K25" s="263"/>
    </row>
    <row r="26" s="1" customFormat="1" ht="15" customHeight="1">
      <c r="B26" s="266"/>
      <c r="C26" s="265" t="s">
        <v>516</v>
      </c>
      <c r="D26" s="265"/>
      <c r="E26" s="265"/>
      <c r="F26" s="265"/>
      <c r="G26" s="265"/>
      <c r="H26" s="265"/>
      <c r="I26" s="265"/>
      <c r="J26" s="265"/>
      <c r="K26" s="263"/>
    </row>
    <row r="27" s="1" customFormat="1" ht="15" customHeight="1">
      <c r="B27" s="266"/>
      <c r="C27" s="265"/>
      <c r="D27" s="265" t="s">
        <v>517</v>
      </c>
      <c r="E27" s="265"/>
      <c r="F27" s="265"/>
      <c r="G27" s="265"/>
      <c r="H27" s="265"/>
      <c r="I27" s="265"/>
      <c r="J27" s="265"/>
      <c r="K27" s="263"/>
    </row>
    <row r="28" s="1" customFormat="1" ht="15" customHeight="1">
      <c r="B28" s="266"/>
      <c r="C28" s="267"/>
      <c r="D28" s="265" t="s">
        <v>518</v>
      </c>
      <c r="E28" s="265"/>
      <c r="F28" s="265"/>
      <c r="G28" s="265"/>
      <c r="H28" s="265"/>
      <c r="I28" s="265"/>
      <c r="J28" s="265"/>
      <c r="K28" s="263"/>
    </row>
    <row r="29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="1" customFormat="1" ht="15" customHeight="1">
      <c r="B30" s="266"/>
      <c r="C30" s="267"/>
      <c r="D30" s="265" t="s">
        <v>519</v>
      </c>
      <c r="E30" s="265"/>
      <c r="F30" s="265"/>
      <c r="G30" s="265"/>
      <c r="H30" s="265"/>
      <c r="I30" s="265"/>
      <c r="J30" s="265"/>
      <c r="K30" s="263"/>
    </row>
    <row r="31" s="1" customFormat="1" ht="15" customHeight="1">
      <c r="B31" s="266"/>
      <c r="C31" s="267"/>
      <c r="D31" s="265" t="s">
        <v>520</v>
      </c>
      <c r="E31" s="265"/>
      <c r="F31" s="265"/>
      <c r="G31" s="265"/>
      <c r="H31" s="265"/>
      <c r="I31" s="265"/>
      <c r="J31" s="265"/>
      <c r="K31" s="263"/>
    </row>
    <row r="32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="1" customFormat="1" ht="15" customHeight="1">
      <c r="B33" s="266"/>
      <c r="C33" s="267"/>
      <c r="D33" s="265" t="s">
        <v>521</v>
      </c>
      <c r="E33" s="265"/>
      <c r="F33" s="265"/>
      <c r="G33" s="265"/>
      <c r="H33" s="265"/>
      <c r="I33" s="265"/>
      <c r="J33" s="265"/>
      <c r="K33" s="263"/>
    </row>
    <row r="34" s="1" customFormat="1" ht="15" customHeight="1">
      <c r="B34" s="266"/>
      <c r="C34" s="267"/>
      <c r="D34" s="265" t="s">
        <v>522</v>
      </c>
      <c r="E34" s="265"/>
      <c r="F34" s="265"/>
      <c r="G34" s="265"/>
      <c r="H34" s="265"/>
      <c r="I34" s="265"/>
      <c r="J34" s="265"/>
      <c r="K34" s="263"/>
    </row>
    <row r="35" s="1" customFormat="1" ht="15" customHeight="1">
      <c r="B35" s="266"/>
      <c r="C35" s="267"/>
      <c r="D35" s="265" t="s">
        <v>523</v>
      </c>
      <c r="E35" s="265"/>
      <c r="F35" s="265"/>
      <c r="G35" s="265"/>
      <c r="H35" s="265"/>
      <c r="I35" s="265"/>
      <c r="J35" s="265"/>
      <c r="K35" s="263"/>
    </row>
    <row r="36" s="1" customFormat="1" ht="15" customHeight="1">
      <c r="B36" s="266"/>
      <c r="C36" s="267"/>
      <c r="D36" s="265"/>
      <c r="E36" s="268" t="s">
        <v>102</v>
      </c>
      <c r="F36" s="265"/>
      <c r="G36" s="265" t="s">
        <v>524</v>
      </c>
      <c r="H36" s="265"/>
      <c r="I36" s="265"/>
      <c r="J36" s="265"/>
      <c r="K36" s="263"/>
    </row>
    <row r="37" s="1" customFormat="1" ht="30.75" customHeight="1">
      <c r="B37" s="266"/>
      <c r="C37" s="267"/>
      <c r="D37" s="265"/>
      <c r="E37" s="268" t="s">
        <v>525</v>
      </c>
      <c r="F37" s="265"/>
      <c r="G37" s="265" t="s">
        <v>526</v>
      </c>
      <c r="H37" s="265"/>
      <c r="I37" s="265"/>
      <c r="J37" s="265"/>
      <c r="K37" s="263"/>
    </row>
    <row r="38" s="1" customFormat="1" ht="15" customHeight="1">
      <c r="B38" s="266"/>
      <c r="C38" s="267"/>
      <c r="D38" s="265"/>
      <c r="E38" s="268" t="s">
        <v>57</v>
      </c>
      <c r="F38" s="265"/>
      <c r="G38" s="265" t="s">
        <v>527</v>
      </c>
      <c r="H38" s="265"/>
      <c r="I38" s="265"/>
      <c r="J38" s="265"/>
      <c r="K38" s="263"/>
    </row>
    <row r="39" s="1" customFormat="1" ht="15" customHeight="1">
      <c r="B39" s="266"/>
      <c r="C39" s="267"/>
      <c r="D39" s="265"/>
      <c r="E39" s="268" t="s">
        <v>58</v>
      </c>
      <c r="F39" s="265"/>
      <c r="G39" s="265" t="s">
        <v>528</v>
      </c>
      <c r="H39" s="265"/>
      <c r="I39" s="265"/>
      <c r="J39" s="265"/>
      <c r="K39" s="263"/>
    </row>
    <row r="40" s="1" customFormat="1" ht="15" customHeight="1">
      <c r="B40" s="266"/>
      <c r="C40" s="267"/>
      <c r="D40" s="265"/>
      <c r="E40" s="268" t="s">
        <v>103</v>
      </c>
      <c r="F40" s="265"/>
      <c r="G40" s="265" t="s">
        <v>529</v>
      </c>
      <c r="H40" s="265"/>
      <c r="I40" s="265"/>
      <c r="J40" s="265"/>
      <c r="K40" s="263"/>
    </row>
    <row r="41" s="1" customFormat="1" ht="15" customHeight="1">
      <c r="B41" s="266"/>
      <c r="C41" s="267"/>
      <c r="D41" s="265"/>
      <c r="E41" s="268" t="s">
        <v>104</v>
      </c>
      <c r="F41" s="265"/>
      <c r="G41" s="265" t="s">
        <v>530</v>
      </c>
      <c r="H41" s="265"/>
      <c r="I41" s="265"/>
      <c r="J41" s="265"/>
      <c r="K41" s="263"/>
    </row>
    <row r="42" s="1" customFormat="1" ht="15" customHeight="1">
      <c r="B42" s="266"/>
      <c r="C42" s="267"/>
      <c r="D42" s="265"/>
      <c r="E42" s="268" t="s">
        <v>531</v>
      </c>
      <c r="F42" s="265"/>
      <c r="G42" s="265" t="s">
        <v>532</v>
      </c>
      <c r="H42" s="265"/>
      <c r="I42" s="265"/>
      <c r="J42" s="265"/>
      <c r="K42" s="263"/>
    </row>
    <row r="43" s="1" customFormat="1" ht="15" customHeight="1">
      <c r="B43" s="266"/>
      <c r="C43" s="267"/>
      <c r="D43" s="265"/>
      <c r="E43" s="268"/>
      <c r="F43" s="265"/>
      <c r="G43" s="265" t="s">
        <v>533</v>
      </c>
      <c r="H43" s="265"/>
      <c r="I43" s="265"/>
      <c r="J43" s="265"/>
      <c r="K43" s="263"/>
    </row>
    <row r="44" s="1" customFormat="1" ht="15" customHeight="1">
      <c r="B44" s="266"/>
      <c r="C44" s="267"/>
      <c r="D44" s="265"/>
      <c r="E44" s="268" t="s">
        <v>534</v>
      </c>
      <c r="F44" s="265"/>
      <c r="G44" s="265" t="s">
        <v>535</v>
      </c>
      <c r="H44" s="265"/>
      <c r="I44" s="265"/>
      <c r="J44" s="265"/>
      <c r="K44" s="263"/>
    </row>
    <row r="45" s="1" customFormat="1" ht="15" customHeight="1">
      <c r="B45" s="266"/>
      <c r="C45" s="267"/>
      <c r="D45" s="265"/>
      <c r="E45" s="268" t="s">
        <v>106</v>
      </c>
      <c r="F45" s="265"/>
      <c r="G45" s="265" t="s">
        <v>536</v>
      </c>
      <c r="H45" s="265"/>
      <c r="I45" s="265"/>
      <c r="J45" s="265"/>
      <c r="K45" s="263"/>
    </row>
    <row r="46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="1" customFormat="1" ht="15" customHeight="1">
      <c r="B47" s="266"/>
      <c r="C47" s="267"/>
      <c r="D47" s="265" t="s">
        <v>537</v>
      </c>
      <c r="E47" s="265"/>
      <c r="F47" s="265"/>
      <c r="G47" s="265"/>
      <c r="H47" s="265"/>
      <c r="I47" s="265"/>
      <c r="J47" s="265"/>
      <c r="K47" s="263"/>
    </row>
    <row r="48" s="1" customFormat="1" ht="15" customHeight="1">
      <c r="B48" s="266"/>
      <c r="C48" s="267"/>
      <c r="D48" s="267"/>
      <c r="E48" s="265" t="s">
        <v>538</v>
      </c>
      <c r="F48" s="265"/>
      <c r="G48" s="265"/>
      <c r="H48" s="265"/>
      <c r="I48" s="265"/>
      <c r="J48" s="265"/>
      <c r="K48" s="263"/>
    </row>
    <row r="49" s="1" customFormat="1" ht="15" customHeight="1">
      <c r="B49" s="266"/>
      <c r="C49" s="267"/>
      <c r="D49" s="267"/>
      <c r="E49" s="265" t="s">
        <v>539</v>
      </c>
      <c r="F49" s="265"/>
      <c r="G49" s="265"/>
      <c r="H49" s="265"/>
      <c r="I49" s="265"/>
      <c r="J49" s="265"/>
      <c r="K49" s="263"/>
    </row>
    <row r="50" s="1" customFormat="1" ht="15" customHeight="1">
      <c r="B50" s="266"/>
      <c r="C50" s="267"/>
      <c r="D50" s="267"/>
      <c r="E50" s="265" t="s">
        <v>540</v>
      </c>
      <c r="F50" s="265"/>
      <c r="G50" s="265"/>
      <c r="H50" s="265"/>
      <c r="I50" s="265"/>
      <c r="J50" s="265"/>
      <c r="K50" s="263"/>
    </row>
    <row r="51" s="1" customFormat="1" ht="15" customHeight="1">
      <c r="B51" s="266"/>
      <c r="C51" s="267"/>
      <c r="D51" s="265" t="s">
        <v>541</v>
      </c>
      <c r="E51" s="265"/>
      <c r="F51" s="265"/>
      <c r="G51" s="265"/>
      <c r="H51" s="265"/>
      <c r="I51" s="265"/>
      <c r="J51" s="265"/>
      <c r="K51" s="263"/>
    </row>
    <row r="52" s="1" customFormat="1" ht="25.5" customHeight="1">
      <c r="B52" s="261"/>
      <c r="C52" s="262" t="s">
        <v>542</v>
      </c>
      <c r="D52" s="262"/>
      <c r="E52" s="262"/>
      <c r="F52" s="262"/>
      <c r="G52" s="262"/>
      <c r="H52" s="262"/>
      <c r="I52" s="262"/>
      <c r="J52" s="262"/>
      <c r="K52" s="263"/>
    </row>
    <row r="53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="1" customFormat="1" ht="15" customHeight="1">
      <c r="B54" s="261"/>
      <c r="C54" s="265" t="s">
        <v>543</v>
      </c>
      <c r="D54" s="265"/>
      <c r="E54" s="265"/>
      <c r="F54" s="265"/>
      <c r="G54" s="265"/>
      <c r="H54" s="265"/>
      <c r="I54" s="265"/>
      <c r="J54" s="265"/>
      <c r="K54" s="263"/>
    </row>
    <row r="55" s="1" customFormat="1" ht="15" customHeight="1">
      <c r="B55" s="261"/>
      <c r="C55" s="265" t="s">
        <v>544</v>
      </c>
      <c r="D55" s="265"/>
      <c r="E55" s="265"/>
      <c r="F55" s="265"/>
      <c r="G55" s="265"/>
      <c r="H55" s="265"/>
      <c r="I55" s="265"/>
      <c r="J55" s="265"/>
      <c r="K55" s="263"/>
    </row>
    <row r="56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="1" customFormat="1" ht="15" customHeight="1">
      <c r="B57" s="261"/>
      <c r="C57" s="265" t="s">
        <v>545</v>
      </c>
      <c r="D57" s="265"/>
      <c r="E57" s="265"/>
      <c r="F57" s="265"/>
      <c r="G57" s="265"/>
      <c r="H57" s="265"/>
      <c r="I57" s="265"/>
      <c r="J57" s="265"/>
      <c r="K57" s="263"/>
    </row>
    <row r="58" s="1" customFormat="1" ht="15" customHeight="1">
      <c r="B58" s="261"/>
      <c r="C58" s="267"/>
      <c r="D58" s="265" t="s">
        <v>546</v>
      </c>
      <c r="E58" s="265"/>
      <c r="F58" s="265"/>
      <c r="G58" s="265"/>
      <c r="H58" s="265"/>
      <c r="I58" s="265"/>
      <c r="J58" s="265"/>
      <c r="K58" s="263"/>
    </row>
    <row r="59" s="1" customFormat="1" ht="15" customHeight="1">
      <c r="B59" s="261"/>
      <c r="C59" s="267"/>
      <c r="D59" s="265" t="s">
        <v>547</v>
      </c>
      <c r="E59" s="265"/>
      <c r="F59" s="265"/>
      <c r="G59" s="265"/>
      <c r="H59" s="265"/>
      <c r="I59" s="265"/>
      <c r="J59" s="265"/>
      <c r="K59" s="263"/>
    </row>
    <row r="60" s="1" customFormat="1" ht="15" customHeight="1">
      <c r="B60" s="261"/>
      <c r="C60" s="267"/>
      <c r="D60" s="265" t="s">
        <v>548</v>
      </c>
      <c r="E60" s="265"/>
      <c r="F60" s="265"/>
      <c r="G60" s="265"/>
      <c r="H60" s="265"/>
      <c r="I60" s="265"/>
      <c r="J60" s="265"/>
      <c r="K60" s="263"/>
    </row>
    <row r="61" s="1" customFormat="1" ht="15" customHeight="1">
      <c r="B61" s="261"/>
      <c r="C61" s="267"/>
      <c r="D61" s="265" t="s">
        <v>549</v>
      </c>
      <c r="E61" s="265"/>
      <c r="F61" s="265"/>
      <c r="G61" s="265"/>
      <c r="H61" s="265"/>
      <c r="I61" s="265"/>
      <c r="J61" s="265"/>
      <c r="K61" s="263"/>
    </row>
    <row r="62" s="1" customFormat="1" ht="15" customHeight="1">
      <c r="B62" s="261"/>
      <c r="C62" s="267"/>
      <c r="D62" s="270" t="s">
        <v>550</v>
      </c>
      <c r="E62" s="270"/>
      <c r="F62" s="270"/>
      <c r="G62" s="270"/>
      <c r="H62" s="270"/>
      <c r="I62" s="270"/>
      <c r="J62" s="270"/>
      <c r="K62" s="263"/>
    </row>
    <row r="63" s="1" customFormat="1" ht="15" customHeight="1">
      <c r="B63" s="261"/>
      <c r="C63" s="267"/>
      <c r="D63" s="265" t="s">
        <v>551</v>
      </c>
      <c r="E63" s="265"/>
      <c r="F63" s="265"/>
      <c r="G63" s="265"/>
      <c r="H63" s="265"/>
      <c r="I63" s="265"/>
      <c r="J63" s="265"/>
      <c r="K63" s="263"/>
    </row>
    <row r="64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="1" customFormat="1" ht="15" customHeight="1">
      <c r="B65" s="261"/>
      <c r="C65" s="267"/>
      <c r="D65" s="265" t="s">
        <v>552</v>
      </c>
      <c r="E65" s="265"/>
      <c r="F65" s="265"/>
      <c r="G65" s="265"/>
      <c r="H65" s="265"/>
      <c r="I65" s="265"/>
      <c r="J65" s="265"/>
      <c r="K65" s="263"/>
    </row>
    <row r="66" s="1" customFormat="1" ht="15" customHeight="1">
      <c r="B66" s="261"/>
      <c r="C66" s="267"/>
      <c r="D66" s="270" t="s">
        <v>553</v>
      </c>
      <c r="E66" s="270"/>
      <c r="F66" s="270"/>
      <c r="G66" s="270"/>
      <c r="H66" s="270"/>
      <c r="I66" s="270"/>
      <c r="J66" s="270"/>
      <c r="K66" s="263"/>
    </row>
    <row r="67" s="1" customFormat="1" ht="15" customHeight="1">
      <c r="B67" s="261"/>
      <c r="C67" s="267"/>
      <c r="D67" s="265" t="s">
        <v>554</v>
      </c>
      <c r="E67" s="265"/>
      <c r="F67" s="265"/>
      <c r="G67" s="265"/>
      <c r="H67" s="265"/>
      <c r="I67" s="265"/>
      <c r="J67" s="265"/>
      <c r="K67" s="263"/>
    </row>
    <row r="68" s="1" customFormat="1" ht="15" customHeight="1">
      <c r="B68" s="261"/>
      <c r="C68" s="267"/>
      <c r="D68" s="265" t="s">
        <v>555</v>
      </c>
      <c r="E68" s="265"/>
      <c r="F68" s="265"/>
      <c r="G68" s="265"/>
      <c r="H68" s="265"/>
      <c r="I68" s="265"/>
      <c r="J68" s="265"/>
      <c r="K68" s="263"/>
    </row>
    <row r="69" s="1" customFormat="1" ht="15" customHeight="1">
      <c r="B69" s="261"/>
      <c r="C69" s="267"/>
      <c r="D69" s="265" t="s">
        <v>556</v>
      </c>
      <c r="E69" s="265"/>
      <c r="F69" s="265"/>
      <c r="G69" s="265"/>
      <c r="H69" s="265"/>
      <c r="I69" s="265"/>
      <c r="J69" s="265"/>
      <c r="K69" s="263"/>
    </row>
    <row r="70" s="1" customFormat="1" ht="15" customHeight="1">
      <c r="B70" s="261"/>
      <c r="C70" s="267"/>
      <c r="D70" s="265" t="s">
        <v>557</v>
      </c>
      <c r="E70" s="265"/>
      <c r="F70" s="265"/>
      <c r="G70" s="265"/>
      <c r="H70" s="265"/>
      <c r="I70" s="265"/>
      <c r="J70" s="265"/>
      <c r="K70" s="263"/>
    </row>
    <row r="7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="1" customFormat="1" ht="45" customHeight="1">
      <c r="B75" s="280"/>
      <c r="C75" s="281" t="s">
        <v>558</v>
      </c>
      <c r="D75" s="281"/>
      <c r="E75" s="281"/>
      <c r="F75" s="281"/>
      <c r="G75" s="281"/>
      <c r="H75" s="281"/>
      <c r="I75" s="281"/>
      <c r="J75" s="281"/>
      <c r="K75" s="282"/>
    </row>
    <row r="76" s="1" customFormat="1" ht="17.25" customHeight="1">
      <c r="B76" s="280"/>
      <c r="C76" s="283" t="s">
        <v>559</v>
      </c>
      <c r="D76" s="283"/>
      <c r="E76" s="283"/>
      <c r="F76" s="283" t="s">
        <v>560</v>
      </c>
      <c r="G76" s="284"/>
      <c r="H76" s="283" t="s">
        <v>58</v>
      </c>
      <c r="I76" s="283" t="s">
        <v>61</v>
      </c>
      <c r="J76" s="283" t="s">
        <v>561</v>
      </c>
      <c r="K76" s="282"/>
    </row>
    <row r="77" s="1" customFormat="1" ht="17.25" customHeight="1">
      <c r="B77" s="280"/>
      <c r="C77" s="285" t="s">
        <v>562</v>
      </c>
      <c r="D77" s="285"/>
      <c r="E77" s="285"/>
      <c r="F77" s="286" t="s">
        <v>563</v>
      </c>
      <c r="G77" s="287"/>
      <c r="H77" s="285"/>
      <c r="I77" s="285"/>
      <c r="J77" s="285" t="s">
        <v>564</v>
      </c>
      <c r="K77" s="282"/>
    </row>
    <row r="78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="1" customFormat="1" ht="15" customHeight="1">
      <c r="B79" s="280"/>
      <c r="C79" s="268" t="s">
        <v>57</v>
      </c>
      <c r="D79" s="290"/>
      <c r="E79" s="290"/>
      <c r="F79" s="291" t="s">
        <v>565</v>
      </c>
      <c r="G79" s="292"/>
      <c r="H79" s="268" t="s">
        <v>566</v>
      </c>
      <c r="I79" s="268" t="s">
        <v>567</v>
      </c>
      <c r="J79" s="268">
        <v>20</v>
      </c>
      <c r="K79" s="282"/>
    </row>
    <row r="80" s="1" customFormat="1" ht="15" customHeight="1">
      <c r="B80" s="280"/>
      <c r="C80" s="268" t="s">
        <v>568</v>
      </c>
      <c r="D80" s="268"/>
      <c r="E80" s="268"/>
      <c r="F80" s="291" t="s">
        <v>565</v>
      </c>
      <c r="G80" s="292"/>
      <c r="H80" s="268" t="s">
        <v>569</v>
      </c>
      <c r="I80" s="268" t="s">
        <v>567</v>
      </c>
      <c r="J80" s="268">
        <v>120</v>
      </c>
      <c r="K80" s="282"/>
    </row>
    <row r="81" s="1" customFormat="1" ht="15" customHeight="1">
      <c r="B81" s="293"/>
      <c r="C81" s="268" t="s">
        <v>570</v>
      </c>
      <c r="D81" s="268"/>
      <c r="E81" s="268"/>
      <c r="F81" s="291" t="s">
        <v>571</v>
      </c>
      <c r="G81" s="292"/>
      <c r="H81" s="268" t="s">
        <v>572</v>
      </c>
      <c r="I81" s="268" t="s">
        <v>567</v>
      </c>
      <c r="J81" s="268">
        <v>50</v>
      </c>
      <c r="K81" s="282"/>
    </row>
    <row r="82" s="1" customFormat="1" ht="15" customHeight="1">
      <c r="B82" s="293"/>
      <c r="C82" s="268" t="s">
        <v>573</v>
      </c>
      <c r="D82" s="268"/>
      <c r="E82" s="268"/>
      <c r="F82" s="291" t="s">
        <v>565</v>
      </c>
      <c r="G82" s="292"/>
      <c r="H82" s="268" t="s">
        <v>574</v>
      </c>
      <c r="I82" s="268" t="s">
        <v>575</v>
      </c>
      <c r="J82" s="268"/>
      <c r="K82" s="282"/>
    </row>
    <row r="83" s="1" customFormat="1" ht="15" customHeight="1">
      <c r="B83" s="293"/>
      <c r="C83" s="294" t="s">
        <v>576</v>
      </c>
      <c r="D83" s="294"/>
      <c r="E83" s="294"/>
      <c r="F83" s="295" t="s">
        <v>571</v>
      </c>
      <c r="G83" s="294"/>
      <c r="H83" s="294" t="s">
        <v>577</v>
      </c>
      <c r="I83" s="294" t="s">
        <v>567</v>
      </c>
      <c r="J83" s="294">
        <v>15</v>
      </c>
      <c r="K83" s="282"/>
    </row>
    <row r="84" s="1" customFormat="1" ht="15" customHeight="1">
      <c r="B84" s="293"/>
      <c r="C84" s="294" t="s">
        <v>578</v>
      </c>
      <c r="D84" s="294"/>
      <c r="E84" s="294"/>
      <c r="F84" s="295" t="s">
        <v>571</v>
      </c>
      <c r="G84" s="294"/>
      <c r="H84" s="294" t="s">
        <v>579</v>
      </c>
      <c r="I84" s="294" t="s">
        <v>567</v>
      </c>
      <c r="J84" s="294">
        <v>15</v>
      </c>
      <c r="K84" s="282"/>
    </row>
    <row r="85" s="1" customFormat="1" ht="15" customHeight="1">
      <c r="B85" s="293"/>
      <c r="C85" s="294" t="s">
        <v>580</v>
      </c>
      <c r="D85" s="294"/>
      <c r="E85" s="294"/>
      <c r="F85" s="295" t="s">
        <v>571</v>
      </c>
      <c r="G85" s="294"/>
      <c r="H85" s="294" t="s">
        <v>581</v>
      </c>
      <c r="I85" s="294" t="s">
        <v>567</v>
      </c>
      <c r="J85" s="294">
        <v>20</v>
      </c>
      <c r="K85" s="282"/>
    </row>
    <row r="86" s="1" customFormat="1" ht="15" customHeight="1">
      <c r="B86" s="293"/>
      <c r="C86" s="294" t="s">
        <v>582</v>
      </c>
      <c r="D86" s="294"/>
      <c r="E86" s="294"/>
      <c r="F86" s="295" t="s">
        <v>571</v>
      </c>
      <c r="G86" s="294"/>
      <c r="H86" s="294" t="s">
        <v>583</v>
      </c>
      <c r="I86" s="294" t="s">
        <v>567</v>
      </c>
      <c r="J86" s="294">
        <v>20</v>
      </c>
      <c r="K86" s="282"/>
    </row>
    <row r="87" s="1" customFormat="1" ht="15" customHeight="1">
      <c r="B87" s="293"/>
      <c r="C87" s="268" t="s">
        <v>584</v>
      </c>
      <c r="D87" s="268"/>
      <c r="E87" s="268"/>
      <c r="F87" s="291" t="s">
        <v>571</v>
      </c>
      <c r="G87" s="292"/>
      <c r="H87" s="268" t="s">
        <v>585</v>
      </c>
      <c r="I87" s="268" t="s">
        <v>567</v>
      </c>
      <c r="J87" s="268">
        <v>50</v>
      </c>
      <c r="K87" s="282"/>
    </row>
    <row r="88" s="1" customFormat="1" ht="15" customHeight="1">
      <c r="B88" s="293"/>
      <c r="C88" s="268" t="s">
        <v>586</v>
      </c>
      <c r="D88" s="268"/>
      <c r="E88" s="268"/>
      <c r="F88" s="291" t="s">
        <v>571</v>
      </c>
      <c r="G88" s="292"/>
      <c r="H88" s="268" t="s">
        <v>587</v>
      </c>
      <c r="I88" s="268" t="s">
        <v>567</v>
      </c>
      <c r="J88" s="268">
        <v>20</v>
      </c>
      <c r="K88" s="282"/>
    </row>
    <row r="89" s="1" customFormat="1" ht="15" customHeight="1">
      <c r="B89" s="293"/>
      <c r="C89" s="268" t="s">
        <v>588</v>
      </c>
      <c r="D89" s="268"/>
      <c r="E89" s="268"/>
      <c r="F89" s="291" t="s">
        <v>571</v>
      </c>
      <c r="G89" s="292"/>
      <c r="H89" s="268" t="s">
        <v>589</v>
      </c>
      <c r="I89" s="268" t="s">
        <v>567</v>
      </c>
      <c r="J89" s="268">
        <v>20</v>
      </c>
      <c r="K89" s="282"/>
    </row>
    <row r="90" s="1" customFormat="1" ht="15" customHeight="1">
      <c r="B90" s="293"/>
      <c r="C90" s="268" t="s">
        <v>590</v>
      </c>
      <c r="D90" s="268"/>
      <c r="E90" s="268"/>
      <c r="F90" s="291" t="s">
        <v>571</v>
      </c>
      <c r="G90" s="292"/>
      <c r="H90" s="268" t="s">
        <v>591</v>
      </c>
      <c r="I90" s="268" t="s">
        <v>567</v>
      </c>
      <c r="J90" s="268">
        <v>50</v>
      </c>
      <c r="K90" s="282"/>
    </row>
    <row r="91" s="1" customFormat="1" ht="15" customHeight="1">
      <c r="B91" s="293"/>
      <c r="C91" s="268" t="s">
        <v>592</v>
      </c>
      <c r="D91" s="268"/>
      <c r="E91" s="268"/>
      <c r="F91" s="291" t="s">
        <v>571</v>
      </c>
      <c r="G91" s="292"/>
      <c r="H91" s="268" t="s">
        <v>592</v>
      </c>
      <c r="I91" s="268" t="s">
        <v>567</v>
      </c>
      <c r="J91" s="268">
        <v>50</v>
      </c>
      <c r="K91" s="282"/>
    </row>
    <row r="92" s="1" customFormat="1" ht="15" customHeight="1">
      <c r="B92" s="293"/>
      <c r="C92" s="268" t="s">
        <v>593</v>
      </c>
      <c r="D92" s="268"/>
      <c r="E92" s="268"/>
      <c r="F92" s="291" t="s">
        <v>571</v>
      </c>
      <c r="G92" s="292"/>
      <c r="H92" s="268" t="s">
        <v>594</v>
      </c>
      <c r="I92" s="268" t="s">
        <v>567</v>
      </c>
      <c r="J92" s="268">
        <v>255</v>
      </c>
      <c r="K92" s="282"/>
    </row>
    <row r="93" s="1" customFormat="1" ht="15" customHeight="1">
      <c r="B93" s="293"/>
      <c r="C93" s="268" t="s">
        <v>595</v>
      </c>
      <c r="D93" s="268"/>
      <c r="E93" s="268"/>
      <c r="F93" s="291" t="s">
        <v>565</v>
      </c>
      <c r="G93" s="292"/>
      <c r="H93" s="268" t="s">
        <v>596</v>
      </c>
      <c r="I93" s="268" t="s">
        <v>597</v>
      </c>
      <c r="J93" s="268"/>
      <c r="K93" s="282"/>
    </row>
    <row r="94" s="1" customFormat="1" ht="15" customHeight="1">
      <c r="B94" s="293"/>
      <c r="C94" s="268" t="s">
        <v>598</v>
      </c>
      <c r="D94" s="268"/>
      <c r="E94" s="268"/>
      <c r="F94" s="291" t="s">
        <v>565</v>
      </c>
      <c r="G94" s="292"/>
      <c r="H94" s="268" t="s">
        <v>599</v>
      </c>
      <c r="I94" s="268" t="s">
        <v>600</v>
      </c>
      <c r="J94" s="268"/>
      <c r="K94" s="282"/>
    </row>
    <row r="95" s="1" customFormat="1" ht="15" customHeight="1">
      <c r="B95" s="293"/>
      <c r="C95" s="268" t="s">
        <v>601</v>
      </c>
      <c r="D95" s="268"/>
      <c r="E95" s="268"/>
      <c r="F95" s="291" t="s">
        <v>565</v>
      </c>
      <c r="G95" s="292"/>
      <c r="H95" s="268" t="s">
        <v>601</v>
      </c>
      <c r="I95" s="268" t="s">
        <v>600</v>
      </c>
      <c r="J95" s="268"/>
      <c r="K95" s="282"/>
    </row>
    <row r="96" s="1" customFormat="1" ht="15" customHeight="1">
      <c r="B96" s="293"/>
      <c r="C96" s="268" t="s">
        <v>42</v>
      </c>
      <c r="D96" s="268"/>
      <c r="E96" s="268"/>
      <c r="F96" s="291" t="s">
        <v>565</v>
      </c>
      <c r="G96" s="292"/>
      <c r="H96" s="268" t="s">
        <v>602</v>
      </c>
      <c r="I96" s="268" t="s">
        <v>600</v>
      </c>
      <c r="J96" s="268"/>
      <c r="K96" s="282"/>
    </row>
    <row r="97" s="1" customFormat="1" ht="15" customHeight="1">
      <c r="B97" s="293"/>
      <c r="C97" s="268" t="s">
        <v>52</v>
      </c>
      <c r="D97" s="268"/>
      <c r="E97" s="268"/>
      <c r="F97" s="291" t="s">
        <v>565</v>
      </c>
      <c r="G97" s="292"/>
      <c r="H97" s="268" t="s">
        <v>603</v>
      </c>
      <c r="I97" s="268" t="s">
        <v>600</v>
      </c>
      <c r="J97" s="268"/>
      <c r="K97" s="282"/>
    </row>
    <row r="98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="1" customFormat="1" ht="45" customHeight="1">
      <c r="B102" s="280"/>
      <c r="C102" s="281" t="s">
        <v>604</v>
      </c>
      <c r="D102" s="281"/>
      <c r="E102" s="281"/>
      <c r="F102" s="281"/>
      <c r="G102" s="281"/>
      <c r="H102" s="281"/>
      <c r="I102" s="281"/>
      <c r="J102" s="281"/>
      <c r="K102" s="282"/>
    </row>
    <row r="103" s="1" customFormat="1" ht="17.25" customHeight="1">
      <c r="B103" s="280"/>
      <c r="C103" s="283" t="s">
        <v>559</v>
      </c>
      <c r="D103" s="283"/>
      <c r="E103" s="283"/>
      <c r="F103" s="283" t="s">
        <v>560</v>
      </c>
      <c r="G103" s="284"/>
      <c r="H103" s="283" t="s">
        <v>58</v>
      </c>
      <c r="I103" s="283" t="s">
        <v>61</v>
      </c>
      <c r="J103" s="283" t="s">
        <v>561</v>
      </c>
      <c r="K103" s="282"/>
    </row>
    <row r="104" s="1" customFormat="1" ht="17.25" customHeight="1">
      <c r="B104" s="280"/>
      <c r="C104" s="285" t="s">
        <v>562</v>
      </c>
      <c r="D104" s="285"/>
      <c r="E104" s="285"/>
      <c r="F104" s="286" t="s">
        <v>563</v>
      </c>
      <c r="G104" s="287"/>
      <c r="H104" s="285"/>
      <c r="I104" s="285"/>
      <c r="J104" s="285" t="s">
        <v>564</v>
      </c>
      <c r="K104" s="282"/>
    </row>
    <row r="105" s="1" customFormat="1" ht="5.25" customHeight="1">
      <c r="B105" s="280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="1" customFormat="1" ht="15" customHeight="1">
      <c r="B106" s="280"/>
      <c r="C106" s="268" t="s">
        <v>57</v>
      </c>
      <c r="D106" s="290"/>
      <c r="E106" s="290"/>
      <c r="F106" s="291" t="s">
        <v>565</v>
      </c>
      <c r="G106" s="268"/>
      <c r="H106" s="268" t="s">
        <v>605</v>
      </c>
      <c r="I106" s="268" t="s">
        <v>567</v>
      </c>
      <c r="J106" s="268">
        <v>20</v>
      </c>
      <c r="K106" s="282"/>
    </row>
    <row r="107" s="1" customFormat="1" ht="15" customHeight="1">
      <c r="B107" s="280"/>
      <c r="C107" s="268" t="s">
        <v>568</v>
      </c>
      <c r="D107" s="268"/>
      <c r="E107" s="268"/>
      <c r="F107" s="291" t="s">
        <v>565</v>
      </c>
      <c r="G107" s="268"/>
      <c r="H107" s="268" t="s">
        <v>605</v>
      </c>
      <c r="I107" s="268" t="s">
        <v>567</v>
      </c>
      <c r="J107" s="268">
        <v>120</v>
      </c>
      <c r="K107" s="282"/>
    </row>
    <row r="108" s="1" customFormat="1" ht="15" customHeight="1">
      <c r="B108" s="293"/>
      <c r="C108" s="268" t="s">
        <v>570</v>
      </c>
      <c r="D108" s="268"/>
      <c r="E108" s="268"/>
      <c r="F108" s="291" t="s">
        <v>571</v>
      </c>
      <c r="G108" s="268"/>
      <c r="H108" s="268" t="s">
        <v>605</v>
      </c>
      <c r="I108" s="268" t="s">
        <v>567</v>
      </c>
      <c r="J108" s="268">
        <v>50</v>
      </c>
      <c r="K108" s="282"/>
    </row>
    <row r="109" s="1" customFormat="1" ht="15" customHeight="1">
      <c r="B109" s="293"/>
      <c r="C109" s="268" t="s">
        <v>573</v>
      </c>
      <c r="D109" s="268"/>
      <c r="E109" s="268"/>
      <c r="F109" s="291" t="s">
        <v>565</v>
      </c>
      <c r="G109" s="268"/>
      <c r="H109" s="268" t="s">
        <v>605</v>
      </c>
      <c r="I109" s="268" t="s">
        <v>575</v>
      </c>
      <c r="J109" s="268"/>
      <c r="K109" s="282"/>
    </row>
    <row r="110" s="1" customFormat="1" ht="15" customHeight="1">
      <c r="B110" s="293"/>
      <c r="C110" s="268" t="s">
        <v>584</v>
      </c>
      <c r="D110" s="268"/>
      <c r="E110" s="268"/>
      <c r="F110" s="291" t="s">
        <v>571</v>
      </c>
      <c r="G110" s="268"/>
      <c r="H110" s="268" t="s">
        <v>605</v>
      </c>
      <c r="I110" s="268" t="s">
        <v>567</v>
      </c>
      <c r="J110" s="268">
        <v>50</v>
      </c>
      <c r="K110" s="282"/>
    </row>
    <row r="111" s="1" customFormat="1" ht="15" customHeight="1">
      <c r="B111" s="293"/>
      <c r="C111" s="268" t="s">
        <v>592</v>
      </c>
      <c r="D111" s="268"/>
      <c r="E111" s="268"/>
      <c r="F111" s="291" t="s">
        <v>571</v>
      </c>
      <c r="G111" s="268"/>
      <c r="H111" s="268" t="s">
        <v>605</v>
      </c>
      <c r="I111" s="268" t="s">
        <v>567</v>
      </c>
      <c r="J111" s="268">
        <v>50</v>
      </c>
      <c r="K111" s="282"/>
    </row>
    <row r="112" s="1" customFormat="1" ht="15" customHeight="1">
      <c r="B112" s="293"/>
      <c r="C112" s="268" t="s">
        <v>590</v>
      </c>
      <c r="D112" s="268"/>
      <c r="E112" s="268"/>
      <c r="F112" s="291" t="s">
        <v>571</v>
      </c>
      <c r="G112" s="268"/>
      <c r="H112" s="268" t="s">
        <v>605</v>
      </c>
      <c r="I112" s="268" t="s">
        <v>567</v>
      </c>
      <c r="J112" s="268">
        <v>50</v>
      </c>
      <c r="K112" s="282"/>
    </row>
    <row r="113" s="1" customFormat="1" ht="15" customHeight="1">
      <c r="B113" s="293"/>
      <c r="C113" s="268" t="s">
        <v>57</v>
      </c>
      <c r="D113" s="268"/>
      <c r="E113" s="268"/>
      <c r="F113" s="291" t="s">
        <v>565</v>
      </c>
      <c r="G113" s="268"/>
      <c r="H113" s="268" t="s">
        <v>606</v>
      </c>
      <c r="I113" s="268" t="s">
        <v>567</v>
      </c>
      <c r="J113" s="268">
        <v>20</v>
      </c>
      <c r="K113" s="282"/>
    </row>
    <row r="114" s="1" customFormat="1" ht="15" customHeight="1">
      <c r="B114" s="293"/>
      <c r="C114" s="268" t="s">
        <v>607</v>
      </c>
      <c r="D114" s="268"/>
      <c r="E114" s="268"/>
      <c r="F114" s="291" t="s">
        <v>565</v>
      </c>
      <c r="G114" s="268"/>
      <c r="H114" s="268" t="s">
        <v>608</v>
      </c>
      <c r="I114" s="268" t="s">
        <v>567</v>
      </c>
      <c r="J114" s="268">
        <v>120</v>
      </c>
      <c r="K114" s="282"/>
    </row>
    <row r="115" s="1" customFormat="1" ht="15" customHeight="1">
      <c r="B115" s="293"/>
      <c r="C115" s="268" t="s">
        <v>42</v>
      </c>
      <c r="D115" s="268"/>
      <c r="E115" s="268"/>
      <c r="F115" s="291" t="s">
        <v>565</v>
      </c>
      <c r="G115" s="268"/>
      <c r="H115" s="268" t="s">
        <v>609</v>
      </c>
      <c r="I115" s="268" t="s">
        <v>600</v>
      </c>
      <c r="J115" s="268"/>
      <c r="K115" s="282"/>
    </row>
    <row r="116" s="1" customFormat="1" ht="15" customHeight="1">
      <c r="B116" s="293"/>
      <c r="C116" s="268" t="s">
        <v>52</v>
      </c>
      <c r="D116" s="268"/>
      <c r="E116" s="268"/>
      <c r="F116" s="291" t="s">
        <v>565</v>
      </c>
      <c r="G116" s="268"/>
      <c r="H116" s="268" t="s">
        <v>610</v>
      </c>
      <c r="I116" s="268" t="s">
        <v>600</v>
      </c>
      <c r="J116" s="268"/>
      <c r="K116" s="282"/>
    </row>
    <row r="117" s="1" customFormat="1" ht="15" customHeight="1">
      <c r="B117" s="293"/>
      <c r="C117" s="268" t="s">
        <v>61</v>
      </c>
      <c r="D117" s="268"/>
      <c r="E117" s="268"/>
      <c r="F117" s="291" t="s">
        <v>565</v>
      </c>
      <c r="G117" s="268"/>
      <c r="H117" s="268" t="s">
        <v>611</v>
      </c>
      <c r="I117" s="268" t="s">
        <v>612</v>
      </c>
      <c r="J117" s="268"/>
      <c r="K117" s="282"/>
    </row>
    <row r="118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="1" customFormat="1" ht="45" customHeight="1">
      <c r="B122" s="309"/>
      <c r="C122" s="259" t="s">
        <v>613</v>
      </c>
      <c r="D122" s="259"/>
      <c r="E122" s="259"/>
      <c r="F122" s="259"/>
      <c r="G122" s="259"/>
      <c r="H122" s="259"/>
      <c r="I122" s="259"/>
      <c r="J122" s="259"/>
      <c r="K122" s="310"/>
    </row>
    <row r="123" s="1" customFormat="1" ht="17.25" customHeight="1">
      <c r="B123" s="311"/>
      <c r="C123" s="283" t="s">
        <v>559</v>
      </c>
      <c r="D123" s="283"/>
      <c r="E123" s="283"/>
      <c r="F123" s="283" t="s">
        <v>560</v>
      </c>
      <c r="G123" s="284"/>
      <c r="H123" s="283" t="s">
        <v>58</v>
      </c>
      <c r="I123" s="283" t="s">
        <v>61</v>
      </c>
      <c r="J123" s="283" t="s">
        <v>561</v>
      </c>
      <c r="K123" s="312"/>
    </row>
    <row r="124" s="1" customFormat="1" ht="17.25" customHeight="1">
      <c r="B124" s="311"/>
      <c r="C124" s="285" t="s">
        <v>562</v>
      </c>
      <c r="D124" s="285"/>
      <c r="E124" s="285"/>
      <c r="F124" s="286" t="s">
        <v>563</v>
      </c>
      <c r="G124" s="287"/>
      <c r="H124" s="285"/>
      <c r="I124" s="285"/>
      <c r="J124" s="285" t="s">
        <v>564</v>
      </c>
      <c r="K124" s="312"/>
    </row>
    <row r="125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="1" customFormat="1" ht="15" customHeight="1">
      <c r="B126" s="313"/>
      <c r="C126" s="268" t="s">
        <v>568</v>
      </c>
      <c r="D126" s="290"/>
      <c r="E126" s="290"/>
      <c r="F126" s="291" t="s">
        <v>565</v>
      </c>
      <c r="G126" s="268"/>
      <c r="H126" s="268" t="s">
        <v>605</v>
      </c>
      <c r="I126" s="268" t="s">
        <v>567</v>
      </c>
      <c r="J126" s="268">
        <v>120</v>
      </c>
      <c r="K126" s="316"/>
    </row>
    <row r="127" s="1" customFormat="1" ht="15" customHeight="1">
      <c r="B127" s="313"/>
      <c r="C127" s="268" t="s">
        <v>614</v>
      </c>
      <c r="D127" s="268"/>
      <c r="E127" s="268"/>
      <c r="F127" s="291" t="s">
        <v>565</v>
      </c>
      <c r="G127" s="268"/>
      <c r="H127" s="268" t="s">
        <v>615</v>
      </c>
      <c r="I127" s="268" t="s">
        <v>567</v>
      </c>
      <c r="J127" s="268" t="s">
        <v>616</v>
      </c>
      <c r="K127" s="316"/>
    </row>
    <row r="128" s="1" customFormat="1" ht="15" customHeight="1">
      <c r="B128" s="313"/>
      <c r="C128" s="268" t="s">
        <v>513</v>
      </c>
      <c r="D128" s="268"/>
      <c r="E128" s="268"/>
      <c r="F128" s="291" t="s">
        <v>565</v>
      </c>
      <c r="G128" s="268"/>
      <c r="H128" s="268" t="s">
        <v>617</v>
      </c>
      <c r="I128" s="268" t="s">
        <v>567</v>
      </c>
      <c r="J128" s="268" t="s">
        <v>616</v>
      </c>
      <c r="K128" s="316"/>
    </row>
    <row r="129" s="1" customFormat="1" ht="15" customHeight="1">
      <c r="B129" s="313"/>
      <c r="C129" s="268" t="s">
        <v>576</v>
      </c>
      <c r="D129" s="268"/>
      <c r="E129" s="268"/>
      <c r="F129" s="291" t="s">
        <v>571</v>
      </c>
      <c r="G129" s="268"/>
      <c r="H129" s="268" t="s">
        <v>577</v>
      </c>
      <c r="I129" s="268" t="s">
        <v>567</v>
      </c>
      <c r="J129" s="268">
        <v>15</v>
      </c>
      <c r="K129" s="316"/>
    </row>
    <row r="130" s="1" customFormat="1" ht="15" customHeight="1">
      <c r="B130" s="313"/>
      <c r="C130" s="294" t="s">
        <v>578</v>
      </c>
      <c r="D130" s="294"/>
      <c r="E130" s="294"/>
      <c r="F130" s="295" t="s">
        <v>571</v>
      </c>
      <c r="G130" s="294"/>
      <c r="H130" s="294" t="s">
        <v>579</v>
      </c>
      <c r="I130" s="294" t="s">
        <v>567</v>
      </c>
      <c r="J130" s="294">
        <v>15</v>
      </c>
      <c r="K130" s="316"/>
    </row>
    <row r="131" s="1" customFormat="1" ht="15" customHeight="1">
      <c r="B131" s="313"/>
      <c r="C131" s="294" t="s">
        <v>580</v>
      </c>
      <c r="D131" s="294"/>
      <c r="E131" s="294"/>
      <c r="F131" s="295" t="s">
        <v>571</v>
      </c>
      <c r="G131" s="294"/>
      <c r="H131" s="294" t="s">
        <v>581</v>
      </c>
      <c r="I131" s="294" t="s">
        <v>567</v>
      </c>
      <c r="J131" s="294">
        <v>20</v>
      </c>
      <c r="K131" s="316"/>
    </row>
    <row r="132" s="1" customFormat="1" ht="15" customHeight="1">
      <c r="B132" s="313"/>
      <c r="C132" s="294" t="s">
        <v>582</v>
      </c>
      <c r="D132" s="294"/>
      <c r="E132" s="294"/>
      <c r="F132" s="295" t="s">
        <v>571</v>
      </c>
      <c r="G132" s="294"/>
      <c r="H132" s="294" t="s">
        <v>583</v>
      </c>
      <c r="I132" s="294" t="s">
        <v>567</v>
      </c>
      <c r="J132" s="294">
        <v>20</v>
      </c>
      <c r="K132" s="316"/>
    </row>
    <row r="133" s="1" customFormat="1" ht="15" customHeight="1">
      <c r="B133" s="313"/>
      <c r="C133" s="268" t="s">
        <v>570</v>
      </c>
      <c r="D133" s="268"/>
      <c r="E133" s="268"/>
      <c r="F133" s="291" t="s">
        <v>571</v>
      </c>
      <c r="G133" s="268"/>
      <c r="H133" s="268" t="s">
        <v>605</v>
      </c>
      <c r="I133" s="268" t="s">
        <v>567</v>
      </c>
      <c r="J133" s="268">
        <v>50</v>
      </c>
      <c r="K133" s="316"/>
    </row>
    <row r="134" s="1" customFormat="1" ht="15" customHeight="1">
      <c r="B134" s="313"/>
      <c r="C134" s="268" t="s">
        <v>584</v>
      </c>
      <c r="D134" s="268"/>
      <c r="E134" s="268"/>
      <c r="F134" s="291" t="s">
        <v>571</v>
      </c>
      <c r="G134" s="268"/>
      <c r="H134" s="268" t="s">
        <v>605</v>
      </c>
      <c r="I134" s="268" t="s">
        <v>567</v>
      </c>
      <c r="J134" s="268">
        <v>50</v>
      </c>
      <c r="K134" s="316"/>
    </row>
    <row r="135" s="1" customFormat="1" ht="15" customHeight="1">
      <c r="B135" s="313"/>
      <c r="C135" s="268" t="s">
        <v>590</v>
      </c>
      <c r="D135" s="268"/>
      <c r="E135" s="268"/>
      <c r="F135" s="291" t="s">
        <v>571</v>
      </c>
      <c r="G135" s="268"/>
      <c r="H135" s="268" t="s">
        <v>605</v>
      </c>
      <c r="I135" s="268" t="s">
        <v>567</v>
      </c>
      <c r="J135" s="268">
        <v>50</v>
      </c>
      <c r="K135" s="316"/>
    </row>
    <row r="136" s="1" customFormat="1" ht="15" customHeight="1">
      <c r="B136" s="313"/>
      <c r="C136" s="268" t="s">
        <v>592</v>
      </c>
      <c r="D136" s="268"/>
      <c r="E136" s="268"/>
      <c r="F136" s="291" t="s">
        <v>571</v>
      </c>
      <c r="G136" s="268"/>
      <c r="H136" s="268" t="s">
        <v>605</v>
      </c>
      <c r="I136" s="268" t="s">
        <v>567</v>
      </c>
      <c r="J136" s="268">
        <v>50</v>
      </c>
      <c r="K136" s="316"/>
    </row>
    <row r="137" s="1" customFormat="1" ht="15" customHeight="1">
      <c r="B137" s="313"/>
      <c r="C137" s="268" t="s">
        <v>593</v>
      </c>
      <c r="D137" s="268"/>
      <c r="E137" s="268"/>
      <c r="F137" s="291" t="s">
        <v>571</v>
      </c>
      <c r="G137" s="268"/>
      <c r="H137" s="268" t="s">
        <v>618</v>
      </c>
      <c r="I137" s="268" t="s">
        <v>567</v>
      </c>
      <c r="J137" s="268">
        <v>255</v>
      </c>
      <c r="K137" s="316"/>
    </row>
    <row r="138" s="1" customFormat="1" ht="15" customHeight="1">
      <c r="B138" s="313"/>
      <c r="C138" s="268" t="s">
        <v>595</v>
      </c>
      <c r="D138" s="268"/>
      <c r="E138" s="268"/>
      <c r="F138" s="291" t="s">
        <v>565</v>
      </c>
      <c r="G138" s="268"/>
      <c r="H138" s="268" t="s">
        <v>619</v>
      </c>
      <c r="I138" s="268" t="s">
        <v>597</v>
      </c>
      <c r="J138" s="268"/>
      <c r="K138" s="316"/>
    </row>
    <row r="139" s="1" customFormat="1" ht="15" customHeight="1">
      <c r="B139" s="313"/>
      <c r="C139" s="268" t="s">
        <v>598</v>
      </c>
      <c r="D139" s="268"/>
      <c r="E139" s="268"/>
      <c r="F139" s="291" t="s">
        <v>565</v>
      </c>
      <c r="G139" s="268"/>
      <c r="H139" s="268" t="s">
        <v>620</v>
      </c>
      <c r="I139" s="268" t="s">
        <v>600</v>
      </c>
      <c r="J139" s="268"/>
      <c r="K139" s="316"/>
    </row>
    <row r="140" s="1" customFormat="1" ht="15" customHeight="1">
      <c r="B140" s="313"/>
      <c r="C140" s="268" t="s">
        <v>601</v>
      </c>
      <c r="D140" s="268"/>
      <c r="E140" s="268"/>
      <c r="F140" s="291" t="s">
        <v>565</v>
      </c>
      <c r="G140" s="268"/>
      <c r="H140" s="268" t="s">
        <v>601</v>
      </c>
      <c r="I140" s="268" t="s">
        <v>600</v>
      </c>
      <c r="J140" s="268"/>
      <c r="K140" s="316"/>
    </row>
    <row r="141" s="1" customFormat="1" ht="15" customHeight="1">
      <c r="B141" s="313"/>
      <c r="C141" s="268" t="s">
        <v>42</v>
      </c>
      <c r="D141" s="268"/>
      <c r="E141" s="268"/>
      <c r="F141" s="291" t="s">
        <v>565</v>
      </c>
      <c r="G141" s="268"/>
      <c r="H141" s="268" t="s">
        <v>621</v>
      </c>
      <c r="I141" s="268" t="s">
        <v>600</v>
      </c>
      <c r="J141" s="268"/>
      <c r="K141" s="316"/>
    </row>
    <row r="142" s="1" customFormat="1" ht="15" customHeight="1">
      <c r="B142" s="313"/>
      <c r="C142" s="268" t="s">
        <v>622</v>
      </c>
      <c r="D142" s="268"/>
      <c r="E142" s="268"/>
      <c r="F142" s="291" t="s">
        <v>565</v>
      </c>
      <c r="G142" s="268"/>
      <c r="H142" s="268" t="s">
        <v>623</v>
      </c>
      <c r="I142" s="268" t="s">
        <v>600</v>
      </c>
      <c r="J142" s="268"/>
      <c r="K142" s="316"/>
    </row>
    <row r="143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="1" customFormat="1" ht="45" customHeight="1">
      <c r="B147" s="280"/>
      <c r="C147" s="281" t="s">
        <v>624</v>
      </c>
      <c r="D147" s="281"/>
      <c r="E147" s="281"/>
      <c r="F147" s="281"/>
      <c r="G147" s="281"/>
      <c r="H147" s="281"/>
      <c r="I147" s="281"/>
      <c r="J147" s="281"/>
      <c r="K147" s="282"/>
    </row>
    <row r="148" s="1" customFormat="1" ht="17.25" customHeight="1">
      <c r="B148" s="280"/>
      <c r="C148" s="283" t="s">
        <v>559</v>
      </c>
      <c r="D148" s="283"/>
      <c r="E148" s="283"/>
      <c r="F148" s="283" t="s">
        <v>560</v>
      </c>
      <c r="G148" s="284"/>
      <c r="H148" s="283" t="s">
        <v>58</v>
      </c>
      <c r="I148" s="283" t="s">
        <v>61</v>
      </c>
      <c r="J148" s="283" t="s">
        <v>561</v>
      </c>
      <c r="K148" s="282"/>
    </row>
    <row r="149" s="1" customFormat="1" ht="17.25" customHeight="1">
      <c r="B149" s="280"/>
      <c r="C149" s="285" t="s">
        <v>562</v>
      </c>
      <c r="D149" s="285"/>
      <c r="E149" s="285"/>
      <c r="F149" s="286" t="s">
        <v>563</v>
      </c>
      <c r="G149" s="287"/>
      <c r="H149" s="285"/>
      <c r="I149" s="285"/>
      <c r="J149" s="285" t="s">
        <v>564</v>
      </c>
      <c r="K149" s="282"/>
    </row>
    <row r="150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="1" customFormat="1" ht="15" customHeight="1">
      <c r="B151" s="293"/>
      <c r="C151" s="320" t="s">
        <v>568</v>
      </c>
      <c r="D151" s="268"/>
      <c r="E151" s="268"/>
      <c r="F151" s="321" t="s">
        <v>565</v>
      </c>
      <c r="G151" s="268"/>
      <c r="H151" s="320" t="s">
        <v>605</v>
      </c>
      <c r="I151" s="320" t="s">
        <v>567</v>
      </c>
      <c r="J151" s="320">
        <v>120</v>
      </c>
      <c r="K151" s="316"/>
    </row>
    <row r="152" s="1" customFormat="1" ht="15" customHeight="1">
      <c r="B152" s="293"/>
      <c r="C152" s="320" t="s">
        <v>614</v>
      </c>
      <c r="D152" s="268"/>
      <c r="E152" s="268"/>
      <c r="F152" s="321" t="s">
        <v>565</v>
      </c>
      <c r="G152" s="268"/>
      <c r="H152" s="320" t="s">
        <v>625</v>
      </c>
      <c r="I152" s="320" t="s">
        <v>567</v>
      </c>
      <c r="J152" s="320" t="s">
        <v>616</v>
      </c>
      <c r="K152" s="316"/>
    </row>
    <row r="153" s="1" customFormat="1" ht="15" customHeight="1">
      <c r="B153" s="293"/>
      <c r="C153" s="320" t="s">
        <v>513</v>
      </c>
      <c r="D153" s="268"/>
      <c r="E153" s="268"/>
      <c r="F153" s="321" t="s">
        <v>565</v>
      </c>
      <c r="G153" s="268"/>
      <c r="H153" s="320" t="s">
        <v>626</v>
      </c>
      <c r="I153" s="320" t="s">
        <v>567</v>
      </c>
      <c r="J153" s="320" t="s">
        <v>616</v>
      </c>
      <c r="K153" s="316"/>
    </row>
    <row r="154" s="1" customFormat="1" ht="15" customHeight="1">
      <c r="B154" s="293"/>
      <c r="C154" s="320" t="s">
        <v>570</v>
      </c>
      <c r="D154" s="268"/>
      <c r="E154" s="268"/>
      <c r="F154" s="321" t="s">
        <v>571</v>
      </c>
      <c r="G154" s="268"/>
      <c r="H154" s="320" t="s">
        <v>605</v>
      </c>
      <c r="I154" s="320" t="s">
        <v>567</v>
      </c>
      <c r="J154" s="320">
        <v>50</v>
      </c>
      <c r="K154" s="316"/>
    </row>
    <row r="155" s="1" customFormat="1" ht="15" customHeight="1">
      <c r="B155" s="293"/>
      <c r="C155" s="320" t="s">
        <v>573</v>
      </c>
      <c r="D155" s="268"/>
      <c r="E155" s="268"/>
      <c r="F155" s="321" t="s">
        <v>565</v>
      </c>
      <c r="G155" s="268"/>
      <c r="H155" s="320" t="s">
        <v>605</v>
      </c>
      <c r="I155" s="320" t="s">
        <v>575</v>
      </c>
      <c r="J155" s="320"/>
      <c r="K155" s="316"/>
    </row>
    <row r="156" s="1" customFormat="1" ht="15" customHeight="1">
      <c r="B156" s="293"/>
      <c r="C156" s="320" t="s">
        <v>584</v>
      </c>
      <c r="D156" s="268"/>
      <c r="E156" s="268"/>
      <c r="F156" s="321" t="s">
        <v>571</v>
      </c>
      <c r="G156" s="268"/>
      <c r="H156" s="320" t="s">
        <v>605</v>
      </c>
      <c r="I156" s="320" t="s">
        <v>567</v>
      </c>
      <c r="J156" s="320">
        <v>50</v>
      </c>
      <c r="K156" s="316"/>
    </row>
    <row r="157" s="1" customFormat="1" ht="15" customHeight="1">
      <c r="B157" s="293"/>
      <c r="C157" s="320" t="s">
        <v>592</v>
      </c>
      <c r="D157" s="268"/>
      <c r="E157" s="268"/>
      <c r="F157" s="321" t="s">
        <v>571</v>
      </c>
      <c r="G157" s="268"/>
      <c r="H157" s="320" t="s">
        <v>605</v>
      </c>
      <c r="I157" s="320" t="s">
        <v>567</v>
      </c>
      <c r="J157" s="320">
        <v>50</v>
      </c>
      <c r="K157" s="316"/>
    </row>
    <row r="158" s="1" customFormat="1" ht="15" customHeight="1">
      <c r="B158" s="293"/>
      <c r="C158" s="320" t="s">
        <v>590</v>
      </c>
      <c r="D158" s="268"/>
      <c r="E158" s="268"/>
      <c r="F158" s="321" t="s">
        <v>571</v>
      </c>
      <c r="G158" s="268"/>
      <c r="H158" s="320" t="s">
        <v>605</v>
      </c>
      <c r="I158" s="320" t="s">
        <v>567</v>
      </c>
      <c r="J158" s="320">
        <v>50</v>
      </c>
      <c r="K158" s="316"/>
    </row>
    <row r="159" s="1" customFormat="1" ht="15" customHeight="1">
      <c r="B159" s="293"/>
      <c r="C159" s="320" t="s">
        <v>94</v>
      </c>
      <c r="D159" s="268"/>
      <c r="E159" s="268"/>
      <c r="F159" s="321" t="s">
        <v>565</v>
      </c>
      <c r="G159" s="268"/>
      <c r="H159" s="320" t="s">
        <v>627</v>
      </c>
      <c r="I159" s="320" t="s">
        <v>567</v>
      </c>
      <c r="J159" s="320" t="s">
        <v>628</v>
      </c>
      <c r="K159" s="316"/>
    </row>
    <row r="160" s="1" customFormat="1" ht="15" customHeight="1">
      <c r="B160" s="293"/>
      <c r="C160" s="320" t="s">
        <v>629</v>
      </c>
      <c r="D160" s="268"/>
      <c r="E160" s="268"/>
      <c r="F160" s="321" t="s">
        <v>565</v>
      </c>
      <c r="G160" s="268"/>
      <c r="H160" s="320" t="s">
        <v>630</v>
      </c>
      <c r="I160" s="320" t="s">
        <v>600</v>
      </c>
      <c r="J160" s="320"/>
      <c r="K160" s="316"/>
    </row>
    <row r="16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="1" customFormat="1" ht="45" customHeight="1">
      <c r="B165" s="258"/>
      <c r="C165" s="259" t="s">
        <v>631</v>
      </c>
      <c r="D165" s="259"/>
      <c r="E165" s="259"/>
      <c r="F165" s="259"/>
      <c r="G165" s="259"/>
      <c r="H165" s="259"/>
      <c r="I165" s="259"/>
      <c r="J165" s="259"/>
      <c r="K165" s="260"/>
    </row>
    <row r="166" s="1" customFormat="1" ht="17.25" customHeight="1">
      <c r="B166" s="258"/>
      <c r="C166" s="283" t="s">
        <v>559</v>
      </c>
      <c r="D166" s="283"/>
      <c r="E166" s="283"/>
      <c r="F166" s="283" t="s">
        <v>560</v>
      </c>
      <c r="G166" s="325"/>
      <c r="H166" s="326" t="s">
        <v>58</v>
      </c>
      <c r="I166" s="326" t="s">
        <v>61</v>
      </c>
      <c r="J166" s="283" t="s">
        <v>561</v>
      </c>
      <c r="K166" s="260"/>
    </row>
    <row r="167" s="1" customFormat="1" ht="17.25" customHeight="1">
      <c r="B167" s="261"/>
      <c r="C167" s="285" t="s">
        <v>562</v>
      </c>
      <c r="D167" s="285"/>
      <c r="E167" s="285"/>
      <c r="F167" s="286" t="s">
        <v>563</v>
      </c>
      <c r="G167" s="327"/>
      <c r="H167" s="328"/>
      <c r="I167" s="328"/>
      <c r="J167" s="285" t="s">
        <v>564</v>
      </c>
      <c r="K167" s="263"/>
    </row>
    <row r="168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="1" customFormat="1" ht="15" customHeight="1">
      <c r="B169" s="293"/>
      <c r="C169" s="268" t="s">
        <v>568</v>
      </c>
      <c r="D169" s="268"/>
      <c r="E169" s="268"/>
      <c r="F169" s="291" t="s">
        <v>565</v>
      </c>
      <c r="G169" s="268"/>
      <c r="H169" s="268" t="s">
        <v>605</v>
      </c>
      <c r="I169" s="268" t="s">
        <v>567</v>
      </c>
      <c r="J169" s="268">
        <v>120</v>
      </c>
      <c r="K169" s="316"/>
    </row>
    <row r="170" s="1" customFormat="1" ht="15" customHeight="1">
      <c r="B170" s="293"/>
      <c r="C170" s="268" t="s">
        <v>614</v>
      </c>
      <c r="D170" s="268"/>
      <c r="E170" s="268"/>
      <c r="F170" s="291" t="s">
        <v>565</v>
      </c>
      <c r="G170" s="268"/>
      <c r="H170" s="268" t="s">
        <v>615</v>
      </c>
      <c r="I170" s="268" t="s">
        <v>567</v>
      </c>
      <c r="J170" s="268" t="s">
        <v>616</v>
      </c>
      <c r="K170" s="316"/>
    </row>
    <row r="171" s="1" customFormat="1" ht="15" customHeight="1">
      <c r="B171" s="293"/>
      <c r="C171" s="268" t="s">
        <v>513</v>
      </c>
      <c r="D171" s="268"/>
      <c r="E171" s="268"/>
      <c r="F171" s="291" t="s">
        <v>565</v>
      </c>
      <c r="G171" s="268"/>
      <c r="H171" s="268" t="s">
        <v>632</v>
      </c>
      <c r="I171" s="268" t="s">
        <v>567</v>
      </c>
      <c r="J171" s="268" t="s">
        <v>616</v>
      </c>
      <c r="K171" s="316"/>
    </row>
    <row r="172" s="1" customFormat="1" ht="15" customHeight="1">
      <c r="B172" s="293"/>
      <c r="C172" s="268" t="s">
        <v>570</v>
      </c>
      <c r="D172" s="268"/>
      <c r="E172" s="268"/>
      <c r="F172" s="291" t="s">
        <v>571</v>
      </c>
      <c r="G172" s="268"/>
      <c r="H172" s="268" t="s">
        <v>632</v>
      </c>
      <c r="I172" s="268" t="s">
        <v>567</v>
      </c>
      <c r="J172" s="268">
        <v>50</v>
      </c>
      <c r="K172" s="316"/>
    </row>
    <row r="173" s="1" customFormat="1" ht="15" customHeight="1">
      <c r="B173" s="293"/>
      <c r="C173" s="268" t="s">
        <v>573</v>
      </c>
      <c r="D173" s="268"/>
      <c r="E173" s="268"/>
      <c r="F173" s="291" t="s">
        <v>565</v>
      </c>
      <c r="G173" s="268"/>
      <c r="H173" s="268" t="s">
        <v>632</v>
      </c>
      <c r="I173" s="268" t="s">
        <v>575</v>
      </c>
      <c r="J173" s="268"/>
      <c r="K173" s="316"/>
    </row>
    <row r="174" s="1" customFormat="1" ht="15" customHeight="1">
      <c r="B174" s="293"/>
      <c r="C174" s="268" t="s">
        <v>584</v>
      </c>
      <c r="D174" s="268"/>
      <c r="E174" s="268"/>
      <c r="F174" s="291" t="s">
        <v>571</v>
      </c>
      <c r="G174" s="268"/>
      <c r="H174" s="268" t="s">
        <v>632</v>
      </c>
      <c r="I174" s="268" t="s">
        <v>567</v>
      </c>
      <c r="J174" s="268">
        <v>50</v>
      </c>
      <c r="K174" s="316"/>
    </row>
    <row r="175" s="1" customFormat="1" ht="15" customHeight="1">
      <c r="B175" s="293"/>
      <c r="C175" s="268" t="s">
        <v>592</v>
      </c>
      <c r="D175" s="268"/>
      <c r="E175" s="268"/>
      <c r="F175" s="291" t="s">
        <v>571</v>
      </c>
      <c r="G175" s="268"/>
      <c r="H175" s="268" t="s">
        <v>632</v>
      </c>
      <c r="I175" s="268" t="s">
        <v>567</v>
      </c>
      <c r="J175" s="268">
        <v>50</v>
      </c>
      <c r="K175" s="316"/>
    </row>
    <row r="176" s="1" customFormat="1" ht="15" customHeight="1">
      <c r="B176" s="293"/>
      <c r="C176" s="268" t="s">
        <v>590</v>
      </c>
      <c r="D176" s="268"/>
      <c r="E176" s="268"/>
      <c r="F176" s="291" t="s">
        <v>571</v>
      </c>
      <c r="G176" s="268"/>
      <c r="H176" s="268" t="s">
        <v>632</v>
      </c>
      <c r="I176" s="268" t="s">
        <v>567</v>
      </c>
      <c r="J176" s="268">
        <v>50</v>
      </c>
      <c r="K176" s="316"/>
    </row>
    <row r="177" s="1" customFormat="1" ht="15" customHeight="1">
      <c r="B177" s="293"/>
      <c r="C177" s="268" t="s">
        <v>102</v>
      </c>
      <c r="D177" s="268"/>
      <c r="E177" s="268"/>
      <c r="F177" s="291" t="s">
        <v>565</v>
      </c>
      <c r="G177" s="268"/>
      <c r="H177" s="268" t="s">
        <v>633</v>
      </c>
      <c r="I177" s="268" t="s">
        <v>634</v>
      </c>
      <c r="J177" s="268"/>
      <c r="K177" s="316"/>
    </row>
    <row r="178" s="1" customFormat="1" ht="15" customHeight="1">
      <c r="B178" s="293"/>
      <c r="C178" s="268" t="s">
        <v>61</v>
      </c>
      <c r="D178" s="268"/>
      <c r="E178" s="268"/>
      <c r="F178" s="291" t="s">
        <v>565</v>
      </c>
      <c r="G178" s="268"/>
      <c r="H178" s="268" t="s">
        <v>635</v>
      </c>
      <c r="I178" s="268" t="s">
        <v>636</v>
      </c>
      <c r="J178" s="268">
        <v>1</v>
      </c>
      <c r="K178" s="316"/>
    </row>
    <row r="179" s="1" customFormat="1" ht="15" customHeight="1">
      <c r="B179" s="293"/>
      <c r="C179" s="268" t="s">
        <v>57</v>
      </c>
      <c r="D179" s="268"/>
      <c r="E179" s="268"/>
      <c r="F179" s="291" t="s">
        <v>565</v>
      </c>
      <c r="G179" s="268"/>
      <c r="H179" s="268" t="s">
        <v>637</v>
      </c>
      <c r="I179" s="268" t="s">
        <v>567</v>
      </c>
      <c r="J179" s="268">
        <v>20</v>
      </c>
      <c r="K179" s="316"/>
    </row>
    <row r="180" s="1" customFormat="1" ht="15" customHeight="1">
      <c r="B180" s="293"/>
      <c r="C180" s="268" t="s">
        <v>58</v>
      </c>
      <c r="D180" s="268"/>
      <c r="E180" s="268"/>
      <c r="F180" s="291" t="s">
        <v>565</v>
      </c>
      <c r="G180" s="268"/>
      <c r="H180" s="268" t="s">
        <v>638</v>
      </c>
      <c r="I180" s="268" t="s">
        <v>567</v>
      </c>
      <c r="J180" s="268">
        <v>255</v>
      </c>
      <c r="K180" s="316"/>
    </row>
    <row r="181" s="1" customFormat="1" ht="15" customHeight="1">
      <c r="B181" s="293"/>
      <c r="C181" s="268" t="s">
        <v>103</v>
      </c>
      <c r="D181" s="268"/>
      <c r="E181" s="268"/>
      <c r="F181" s="291" t="s">
        <v>565</v>
      </c>
      <c r="G181" s="268"/>
      <c r="H181" s="268" t="s">
        <v>529</v>
      </c>
      <c r="I181" s="268" t="s">
        <v>567</v>
      </c>
      <c r="J181" s="268">
        <v>10</v>
      </c>
      <c r="K181" s="316"/>
    </row>
    <row r="182" s="1" customFormat="1" ht="15" customHeight="1">
      <c r="B182" s="293"/>
      <c r="C182" s="268" t="s">
        <v>104</v>
      </c>
      <c r="D182" s="268"/>
      <c r="E182" s="268"/>
      <c r="F182" s="291" t="s">
        <v>565</v>
      </c>
      <c r="G182" s="268"/>
      <c r="H182" s="268" t="s">
        <v>639</v>
      </c>
      <c r="I182" s="268" t="s">
        <v>600</v>
      </c>
      <c r="J182" s="268"/>
      <c r="K182" s="316"/>
    </row>
    <row r="183" s="1" customFormat="1" ht="15" customHeight="1">
      <c r="B183" s="293"/>
      <c r="C183" s="268" t="s">
        <v>640</v>
      </c>
      <c r="D183" s="268"/>
      <c r="E183" s="268"/>
      <c r="F183" s="291" t="s">
        <v>565</v>
      </c>
      <c r="G183" s="268"/>
      <c r="H183" s="268" t="s">
        <v>641</v>
      </c>
      <c r="I183" s="268" t="s">
        <v>600</v>
      </c>
      <c r="J183" s="268"/>
      <c r="K183" s="316"/>
    </row>
    <row r="184" s="1" customFormat="1" ht="15" customHeight="1">
      <c r="B184" s="293"/>
      <c r="C184" s="268" t="s">
        <v>629</v>
      </c>
      <c r="D184" s="268"/>
      <c r="E184" s="268"/>
      <c r="F184" s="291" t="s">
        <v>565</v>
      </c>
      <c r="G184" s="268"/>
      <c r="H184" s="268" t="s">
        <v>642</v>
      </c>
      <c r="I184" s="268" t="s">
        <v>600</v>
      </c>
      <c r="J184" s="268"/>
      <c r="K184" s="316"/>
    </row>
    <row r="185" s="1" customFormat="1" ht="15" customHeight="1">
      <c r="B185" s="293"/>
      <c r="C185" s="268" t="s">
        <v>106</v>
      </c>
      <c r="D185" s="268"/>
      <c r="E185" s="268"/>
      <c r="F185" s="291" t="s">
        <v>571</v>
      </c>
      <c r="G185" s="268"/>
      <c r="H185" s="268" t="s">
        <v>643</v>
      </c>
      <c r="I185" s="268" t="s">
        <v>567</v>
      </c>
      <c r="J185" s="268">
        <v>50</v>
      </c>
      <c r="K185" s="316"/>
    </row>
    <row r="186" s="1" customFormat="1" ht="15" customHeight="1">
      <c r="B186" s="293"/>
      <c r="C186" s="268" t="s">
        <v>644</v>
      </c>
      <c r="D186" s="268"/>
      <c r="E186" s="268"/>
      <c r="F186" s="291" t="s">
        <v>571</v>
      </c>
      <c r="G186" s="268"/>
      <c r="H186" s="268" t="s">
        <v>645</v>
      </c>
      <c r="I186" s="268" t="s">
        <v>646</v>
      </c>
      <c r="J186" s="268"/>
      <c r="K186" s="316"/>
    </row>
    <row r="187" s="1" customFormat="1" ht="15" customHeight="1">
      <c r="B187" s="293"/>
      <c r="C187" s="268" t="s">
        <v>647</v>
      </c>
      <c r="D187" s="268"/>
      <c r="E187" s="268"/>
      <c r="F187" s="291" t="s">
        <v>571</v>
      </c>
      <c r="G187" s="268"/>
      <c r="H187" s="268" t="s">
        <v>648</v>
      </c>
      <c r="I187" s="268" t="s">
        <v>646</v>
      </c>
      <c r="J187" s="268"/>
      <c r="K187" s="316"/>
    </row>
    <row r="188" s="1" customFormat="1" ht="15" customHeight="1">
      <c r="B188" s="293"/>
      <c r="C188" s="268" t="s">
        <v>649</v>
      </c>
      <c r="D188" s="268"/>
      <c r="E188" s="268"/>
      <c r="F188" s="291" t="s">
        <v>571</v>
      </c>
      <c r="G188" s="268"/>
      <c r="H188" s="268" t="s">
        <v>650</v>
      </c>
      <c r="I188" s="268" t="s">
        <v>646</v>
      </c>
      <c r="J188" s="268"/>
      <c r="K188" s="316"/>
    </row>
    <row r="189" s="1" customFormat="1" ht="15" customHeight="1">
      <c r="B189" s="293"/>
      <c r="C189" s="329" t="s">
        <v>651</v>
      </c>
      <c r="D189" s="268"/>
      <c r="E189" s="268"/>
      <c r="F189" s="291" t="s">
        <v>571</v>
      </c>
      <c r="G189" s="268"/>
      <c r="H189" s="268" t="s">
        <v>652</v>
      </c>
      <c r="I189" s="268" t="s">
        <v>653</v>
      </c>
      <c r="J189" s="330" t="s">
        <v>654</v>
      </c>
      <c r="K189" s="316"/>
    </row>
    <row r="190" s="1" customFormat="1" ht="15" customHeight="1">
      <c r="B190" s="293"/>
      <c r="C190" s="329" t="s">
        <v>46</v>
      </c>
      <c r="D190" s="268"/>
      <c r="E190" s="268"/>
      <c r="F190" s="291" t="s">
        <v>565</v>
      </c>
      <c r="G190" s="268"/>
      <c r="H190" s="265" t="s">
        <v>655</v>
      </c>
      <c r="I190" s="268" t="s">
        <v>656</v>
      </c>
      <c r="J190" s="268"/>
      <c r="K190" s="316"/>
    </row>
    <row r="191" s="1" customFormat="1" ht="15" customHeight="1">
      <c r="B191" s="293"/>
      <c r="C191" s="329" t="s">
        <v>657</v>
      </c>
      <c r="D191" s="268"/>
      <c r="E191" s="268"/>
      <c r="F191" s="291" t="s">
        <v>565</v>
      </c>
      <c r="G191" s="268"/>
      <c r="H191" s="268" t="s">
        <v>658</v>
      </c>
      <c r="I191" s="268" t="s">
        <v>600</v>
      </c>
      <c r="J191" s="268"/>
      <c r="K191" s="316"/>
    </row>
    <row r="192" s="1" customFormat="1" ht="15" customHeight="1">
      <c r="B192" s="293"/>
      <c r="C192" s="329" t="s">
        <v>659</v>
      </c>
      <c r="D192" s="268"/>
      <c r="E192" s="268"/>
      <c r="F192" s="291" t="s">
        <v>565</v>
      </c>
      <c r="G192" s="268"/>
      <c r="H192" s="268" t="s">
        <v>660</v>
      </c>
      <c r="I192" s="268" t="s">
        <v>600</v>
      </c>
      <c r="J192" s="268"/>
      <c r="K192" s="316"/>
    </row>
    <row r="193" s="1" customFormat="1" ht="15" customHeight="1">
      <c r="B193" s="293"/>
      <c r="C193" s="329" t="s">
        <v>661</v>
      </c>
      <c r="D193" s="268"/>
      <c r="E193" s="268"/>
      <c r="F193" s="291" t="s">
        <v>571</v>
      </c>
      <c r="G193" s="268"/>
      <c r="H193" s="268" t="s">
        <v>662</v>
      </c>
      <c r="I193" s="268" t="s">
        <v>600</v>
      </c>
      <c r="J193" s="268"/>
      <c r="K193" s="316"/>
    </row>
    <row r="194" s="1" customFormat="1" ht="15" customHeight="1">
      <c r="B194" s="322"/>
      <c r="C194" s="331"/>
      <c r="D194" s="302"/>
      <c r="E194" s="302"/>
      <c r="F194" s="302"/>
      <c r="G194" s="302"/>
      <c r="H194" s="302"/>
      <c r="I194" s="302"/>
      <c r="J194" s="302"/>
      <c r="K194" s="323"/>
    </row>
    <row r="195" s="1" customFormat="1" ht="18.75" customHeight="1">
      <c r="B195" s="304"/>
      <c r="C195" s="314"/>
      <c r="D195" s="314"/>
      <c r="E195" s="314"/>
      <c r="F195" s="324"/>
      <c r="G195" s="314"/>
      <c r="H195" s="314"/>
      <c r="I195" s="314"/>
      <c r="J195" s="314"/>
      <c r="K195" s="304"/>
    </row>
    <row r="196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="1" customFormat="1" ht="21">
      <c r="B199" s="258"/>
      <c r="C199" s="259" t="s">
        <v>663</v>
      </c>
      <c r="D199" s="259"/>
      <c r="E199" s="259"/>
      <c r="F199" s="259"/>
      <c r="G199" s="259"/>
      <c r="H199" s="259"/>
      <c r="I199" s="259"/>
      <c r="J199" s="259"/>
      <c r="K199" s="260"/>
    </row>
    <row r="200" s="1" customFormat="1" ht="25.5" customHeight="1">
      <c r="B200" s="258"/>
      <c r="C200" s="332" t="s">
        <v>664</v>
      </c>
      <c r="D200" s="332"/>
      <c r="E200" s="332"/>
      <c r="F200" s="332" t="s">
        <v>665</v>
      </c>
      <c r="G200" s="333"/>
      <c r="H200" s="332" t="s">
        <v>666</v>
      </c>
      <c r="I200" s="332"/>
      <c r="J200" s="332"/>
      <c r="K200" s="260"/>
    </row>
    <row r="201" s="1" customFormat="1" ht="5.25" customHeight="1">
      <c r="B201" s="293"/>
      <c r="C201" s="288"/>
      <c r="D201" s="288"/>
      <c r="E201" s="288"/>
      <c r="F201" s="288"/>
      <c r="G201" s="314"/>
      <c r="H201" s="288"/>
      <c r="I201" s="288"/>
      <c r="J201" s="288"/>
      <c r="K201" s="316"/>
    </row>
    <row r="202" s="1" customFormat="1" ht="15" customHeight="1">
      <c r="B202" s="293"/>
      <c r="C202" s="268" t="s">
        <v>656</v>
      </c>
      <c r="D202" s="268"/>
      <c r="E202" s="268"/>
      <c r="F202" s="291" t="s">
        <v>47</v>
      </c>
      <c r="G202" s="268"/>
      <c r="H202" s="268" t="s">
        <v>667</v>
      </c>
      <c r="I202" s="268"/>
      <c r="J202" s="268"/>
      <c r="K202" s="316"/>
    </row>
    <row r="203" s="1" customFormat="1" ht="15" customHeight="1">
      <c r="B203" s="293"/>
      <c r="C203" s="268"/>
      <c r="D203" s="268"/>
      <c r="E203" s="268"/>
      <c r="F203" s="291" t="s">
        <v>48</v>
      </c>
      <c r="G203" s="268"/>
      <c r="H203" s="268" t="s">
        <v>668</v>
      </c>
      <c r="I203" s="268"/>
      <c r="J203" s="268"/>
      <c r="K203" s="316"/>
    </row>
    <row r="204" s="1" customFormat="1" ht="15" customHeight="1">
      <c r="B204" s="293"/>
      <c r="C204" s="268"/>
      <c r="D204" s="268"/>
      <c r="E204" s="268"/>
      <c r="F204" s="291" t="s">
        <v>51</v>
      </c>
      <c r="G204" s="268"/>
      <c r="H204" s="268" t="s">
        <v>669</v>
      </c>
      <c r="I204" s="268"/>
      <c r="J204" s="268"/>
      <c r="K204" s="316"/>
    </row>
    <row r="205" s="1" customFormat="1" ht="15" customHeight="1">
      <c r="B205" s="293"/>
      <c r="C205" s="268"/>
      <c r="D205" s="268"/>
      <c r="E205" s="268"/>
      <c r="F205" s="291" t="s">
        <v>49</v>
      </c>
      <c r="G205" s="268"/>
      <c r="H205" s="268" t="s">
        <v>670</v>
      </c>
      <c r="I205" s="268"/>
      <c r="J205" s="268"/>
      <c r="K205" s="316"/>
    </row>
    <row r="206" s="1" customFormat="1" ht="15" customHeight="1">
      <c r="B206" s="293"/>
      <c r="C206" s="268"/>
      <c r="D206" s="268"/>
      <c r="E206" s="268"/>
      <c r="F206" s="291" t="s">
        <v>50</v>
      </c>
      <c r="G206" s="268"/>
      <c r="H206" s="268" t="s">
        <v>671</v>
      </c>
      <c r="I206" s="268"/>
      <c r="J206" s="268"/>
      <c r="K206" s="316"/>
    </row>
    <row r="207" s="1" customFormat="1" ht="15" customHeight="1">
      <c r="B207" s="293"/>
      <c r="C207" s="268"/>
      <c r="D207" s="268"/>
      <c r="E207" s="268"/>
      <c r="F207" s="291"/>
      <c r="G207" s="268"/>
      <c r="H207" s="268"/>
      <c r="I207" s="268"/>
      <c r="J207" s="268"/>
      <c r="K207" s="316"/>
    </row>
    <row r="208" s="1" customFormat="1" ht="15" customHeight="1">
      <c r="B208" s="293"/>
      <c r="C208" s="268" t="s">
        <v>612</v>
      </c>
      <c r="D208" s="268"/>
      <c r="E208" s="268"/>
      <c r="F208" s="291" t="s">
        <v>83</v>
      </c>
      <c r="G208" s="268"/>
      <c r="H208" s="268" t="s">
        <v>672</v>
      </c>
      <c r="I208" s="268"/>
      <c r="J208" s="268"/>
      <c r="K208" s="316"/>
    </row>
    <row r="209" s="1" customFormat="1" ht="15" customHeight="1">
      <c r="B209" s="293"/>
      <c r="C209" s="268"/>
      <c r="D209" s="268"/>
      <c r="E209" s="268"/>
      <c r="F209" s="291" t="s">
        <v>508</v>
      </c>
      <c r="G209" s="268"/>
      <c r="H209" s="268" t="s">
        <v>509</v>
      </c>
      <c r="I209" s="268"/>
      <c r="J209" s="268"/>
      <c r="K209" s="316"/>
    </row>
    <row r="210" s="1" customFormat="1" ht="15" customHeight="1">
      <c r="B210" s="293"/>
      <c r="C210" s="268"/>
      <c r="D210" s="268"/>
      <c r="E210" s="268"/>
      <c r="F210" s="291" t="s">
        <v>506</v>
      </c>
      <c r="G210" s="268"/>
      <c r="H210" s="268" t="s">
        <v>673</v>
      </c>
      <c r="I210" s="268"/>
      <c r="J210" s="268"/>
      <c r="K210" s="316"/>
    </row>
    <row r="211" s="1" customFormat="1" ht="15" customHeight="1">
      <c r="B211" s="334"/>
      <c r="C211" s="268"/>
      <c r="D211" s="268"/>
      <c r="E211" s="268"/>
      <c r="F211" s="291" t="s">
        <v>510</v>
      </c>
      <c r="G211" s="329"/>
      <c r="H211" s="320" t="s">
        <v>82</v>
      </c>
      <c r="I211" s="320"/>
      <c r="J211" s="320"/>
      <c r="K211" s="335"/>
    </row>
    <row r="212" s="1" customFormat="1" ht="15" customHeight="1">
      <c r="B212" s="334"/>
      <c r="C212" s="268"/>
      <c r="D212" s="268"/>
      <c r="E212" s="268"/>
      <c r="F212" s="291" t="s">
        <v>511</v>
      </c>
      <c r="G212" s="329"/>
      <c r="H212" s="320" t="s">
        <v>674</v>
      </c>
      <c r="I212" s="320"/>
      <c r="J212" s="320"/>
      <c r="K212" s="335"/>
    </row>
    <row r="213" s="1" customFormat="1" ht="15" customHeight="1">
      <c r="B213" s="334"/>
      <c r="C213" s="268"/>
      <c r="D213" s="268"/>
      <c r="E213" s="268"/>
      <c r="F213" s="291"/>
      <c r="G213" s="329"/>
      <c r="H213" s="320"/>
      <c r="I213" s="320"/>
      <c r="J213" s="320"/>
      <c r="K213" s="335"/>
    </row>
    <row r="214" s="1" customFormat="1" ht="15" customHeight="1">
      <c r="B214" s="334"/>
      <c r="C214" s="268" t="s">
        <v>636</v>
      </c>
      <c r="D214" s="268"/>
      <c r="E214" s="268"/>
      <c r="F214" s="291">
        <v>1</v>
      </c>
      <c r="G214" s="329"/>
      <c r="H214" s="320" t="s">
        <v>675</v>
      </c>
      <c r="I214" s="320"/>
      <c r="J214" s="320"/>
      <c r="K214" s="335"/>
    </row>
    <row r="215" s="1" customFormat="1" ht="15" customHeight="1">
      <c r="B215" s="334"/>
      <c r="C215" s="268"/>
      <c r="D215" s="268"/>
      <c r="E215" s="268"/>
      <c r="F215" s="291">
        <v>2</v>
      </c>
      <c r="G215" s="329"/>
      <c r="H215" s="320" t="s">
        <v>676</v>
      </c>
      <c r="I215" s="320"/>
      <c r="J215" s="320"/>
      <c r="K215" s="335"/>
    </row>
    <row r="216" s="1" customFormat="1" ht="15" customHeight="1">
      <c r="B216" s="334"/>
      <c r="C216" s="268"/>
      <c r="D216" s="268"/>
      <c r="E216" s="268"/>
      <c r="F216" s="291">
        <v>3</v>
      </c>
      <c r="G216" s="329"/>
      <c r="H216" s="320" t="s">
        <v>677</v>
      </c>
      <c r="I216" s="320"/>
      <c r="J216" s="320"/>
      <c r="K216" s="335"/>
    </row>
    <row r="217" s="1" customFormat="1" ht="15" customHeight="1">
      <c r="B217" s="334"/>
      <c r="C217" s="268"/>
      <c r="D217" s="268"/>
      <c r="E217" s="268"/>
      <c r="F217" s="291">
        <v>4</v>
      </c>
      <c r="G217" s="329"/>
      <c r="H217" s="320" t="s">
        <v>678</v>
      </c>
      <c r="I217" s="320"/>
      <c r="J217" s="320"/>
      <c r="K217" s="335"/>
    </row>
    <row r="218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PALOVA-PC\Marek</dc:creator>
  <cp:lastModifiedBy>PALOVA-PC\Marek</cp:lastModifiedBy>
  <dcterms:created xsi:type="dcterms:W3CDTF">2021-07-29T13:31:34Z</dcterms:created>
  <dcterms:modified xsi:type="dcterms:W3CDTF">2021-07-29T13:31:40Z</dcterms:modified>
</cp:coreProperties>
</file>